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1650" windowWidth="14700" windowHeight="10860" firstSheet="9" activeTab="13"/>
  </bookViews>
  <sheets>
    <sheet name="III квартал 2017 г. " sheetId="3" r:id="rId1"/>
    <sheet name="IV квартал 2017 г." sheetId="4" r:id="rId2"/>
    <sheet name="I квартал 2018г" sheetId="5" r:id="rId3"/>
    <sheet name="I квартал 2018г (2)" sheetId="6" r:id="rId4"/>
    <sheet name="II квартал 2018г" sheetId="7" r:id="rId5"/>
    <sheet name="III квартал 2018г" sheetId="8" r:id="rId6"/>
    <sheet name="III квартал 2018г (2)" sheetId="9" r:id="rId7"/>
    <sheet name="IV квартал 2018г" sheetId="10" r:id="rId8"/>
    <sheet name="I квартал 2019г " sheetId="11" r:id="rId9"/>
    <sheet name="II квартал 2019г" sheetId="15" r:id="rId10"/>
    <sheet name="II квартал 2019г_уточненный" sheetId="14" r:id="rId11"/>
    <sheet name="III квартал 2019г (проект)" sheetId="16" r:id="rId12"/>
    <sheet name="IV квартал 2019г" sheetId="17" r:id="rId13"/>
    <sheet name="2 квартал 2020" sheetId="18" r:id="rId14"/>
  </sheets>
  <definedNames>
    <definedName name="_xlnm._FilterDatabase" localSheetId="13" hidden="1">'2 квартал 2020'!$B$12:$Z$84</definedName>
    <definedName name="_xlnm._FilterDatabase" localSheetId="2" hidden="1">'I квартал 2018г'!$A$12:$Z$84</definedName>
    <definedName name="_xlnm._FilterDatabase" localSheetId="3" hidden="1">'I квартал 2018г (2)'!$A$12:$Z$84</definedName>
    <definedName name="_xlnm._FilterDatabase" localSheetId="8" hidden="1">'I квартал 2019г '!$A$12:$Z$84</definedName>
    <definedName name="_xlnm._FilterDatabase" localSheetId="4" hidden="1">'II квартал 2018г'!$A$12:$Y$84</definedName>
    <definedName name="_xlnm._FilterDatabase" localSheetId="9" hidden="1">'II квартал 2019г'!$B$12:$AA$84</definedName>
    <definedName name="_xlnm._FilterDatabase" localSheetId="10" hidden="1">'II квартал 2019г_уточненный'!$B$12:$Z$84</definedName>
    <definedName name="_xlnm._FilterDatabase" localSheetId="0" hidden="1">'III квартал 2017 г. '!$A$13:$Y$84</definedName>
    <definedName name="_xlnm._FilterDatabase" localSheetId="5" hidden="1">'III квартал 2018г'!$A$12:$Y$84</definedName>
    <definedName name="_xlnm._FilterDatabase" localSheetId="6" hidden="1">'III квартал 2018г (2)'!$A$12:$Y$84</definedName>
    <definedName name="_xlnm._FilterDatabase" localSheetId="11" hidden="1">'III квартал 2019г (проект)'!$B$12:$Z$84</definedName>
    <definedName name="_xlnm._FilterDatabase" localSheetId="1" hidden="1">'IV квартал 2017 г.'!$A$12:$Z$84</definedName>
    <definedName name="_xlnm._FilterDatabase" localSheetId="7" hidden="1">'IV квартал 2018г'!$A$12:$X$84</definedName>
    <definedName name="_xlnm._FilterDatabase" localSheetId="12" hidden="1">'IV квартал 2019г'!$B$12:$Z$84</definedName>
    <definedName name="_xlnm.Print_Titles" localSheetId="13">'2 квартал 2020'!$10:$12</definedName>
    <definedName name="_xlnm.Print_Titles" localSheetId="2">'I квартал 2018г'!$10:$12</definedName>
    <definedName name="_xlnm.Print_Titles" localSheetId="3">'I квартал 2018г (2)'!$10:$12</definedName>
    <definedName name="_xlnm.Print_Titles" localSheetId="8">'I квартал 2019г '!$10:$12</definedName>
    <definedName name="_xlnm.Print_Titles" localSheetId="4">'II квартал 2018г'!$10:$12</definedName>
    <definedName name="_xlnm.Print_Titles" localSheetId="9">'II квартал 2019г'!$10:$12</definedName>
    <definedName name="_xlnm.Print_Titles" localSheetId="10">'II квартал 2019г_уточненный'!$10:$12</definedName>
    <definedName name="_xlnm.Print_Titles" localSheetId="0">'III квартал 2017 г. '!$10:$12</definedName>
    <definedName name="_xlnm.Print_Titles" localSheetId="5">'III квартал 2018г'!$10:$12</definedName>
    <definedName name="_xlnm.Print_Titles" localSheetId="6">'III квартал 2018г (2)'!$10:$12</definedName>
    <definedName name="_xlnm.Print_Titles" localSheetId="11">'III квартал 2019г (проект)'!$10:$12</definedName>
    <definedName name="_xlnm.Print_Titles" localSheetId="1">'IV квартал 2017 г.'!$10:$12</definedName>
    <definedName name="_xlnm.Print_Titles" localSheetId="7">'IV квартал 2018г'!$10:$12</definedName>
    <definedName name="_xlnm.Print_Titles" localSheetId="12">'IV квартал 2019г'!$10:$12</definedName>
  </definedNames>
  <calcPr calcId="145621" refMode="R1C1"/>
</workbook>
</file>

<file path=xl/calcChain.xml><?xml version="1.0" encoding="utf-8"?>
<calcChain xmlns="http://schemas.openxmlformats.org/spreadsheetml/2006/main">
  <c r="X14" i="18" l="1"/>
  <c r="X15" i="18" l="1"/>
  <c r="Y15" i="18" s="1"/>
  <c r="X16" i="18"/>
  <c r="Y16" i="18" s="1"/>
  <c r="X17" i="18"/>
  <c r="Y17" i="18" s="1"/>
  <c r="X18" i="18"/>
  <c r="Y18" i="18" s="1"/>
  <c r="X19" i="18"/>
  <c r="Y19" i="18" s="1"/>
  <c r="X20" i="18"/>
  <c r="Y20" i="18" s="1"/>
  <c r="X21" i="18"/>
  <c r="Y21" i="18" s="1"/>
  <c r="X22" i="18"/>
  <c r="Y22" i="18" s="1"/>
  <c r="X23" i="18"/>
  <c r="Y23" i="18" s="1"/>
  <c r="X24" i="18"/>
  <c r="Y24" i="18" s="1"/>
  <c r="X25" i="18"/>
  <c r="Y25" i="18" s="1"/>
  <c r="X26" i="18"/>
  <c r="Y26" i="18" s="1"/>
  <c r="X27" i="18"/>
  <c r="Y27" i="18" s="1"/>
  <c r="X28" i="18"/>
  <c r="Y28" i="18" s="1"/>
  <c r="X29" i="18"/>
  <c r="Y29" i="18" s="1"/>
  <c r="X30" i="18"/>
  <c r="Y30" i="18" s="1"/>
  <c r="X31" i="18"/>
  <c r="Y31" i="18" s="1"/>
  <c r="X32" i="18"/>
  <c r="Y32" i="18" s="1"/>
  <c r="X33" i="18"/>
  <c r="Y33" i="18" s="1"/>
  <c r="X34" i="18"/>
  <c r="Y34" i="18" s="1"/>
  <c r="X35" i="18"/>
  <c r="Y35" i="18" s="1"/>
  <c r="X36" i="18"/>
  <c r="Y36" i="18" s="1"/>
  <c r="X37" i="18"/>
  <c r="Y37" i="18" s="1"/>
  <c r="X38" i="18"/>
  <c r="Y38" i="18" s="1"/>
  <c r="X39" i="18"/>
  <c r="Y39" i="18" s="1"/>
  <c r="X40" i="18"/>
  <c r="Y40" i="18" s="1"/>
  <c r="X41" i="18"/>
  <c r="Y41" i="18" s="1"/>
  <c r="X42" i="18"/>
  <c r="Y42" i="18" s="1"/>
  <c r="X43" i="18"/>
  <c r="Y43" i="18" s="1"/>
  <c r="X44" i="18"/>
  <c r="Y44" i="18" s="1"/>
  <c r="X45" i="18"/>
  <c r="Y45" i="18" s="1"/>
  <c r="X46" i="18"/>
  <c r="Y46" i="18" s="1"/>
  <c r="X47" i="18"/>
  <c r="Y47" i="18" s="1"/>
  <c r="X48" i="18"/>
  <c r="Y48" i="18" s="1"/>
  <c r="X49" i="18"/>
  <c r="Y49" i="18" s="1"/>
  <c r="X50" i="18"/>
  <c r="Y50" i="18" s="1"/>
  <c r="X51" i="18"/>
  <c r="Y51" i="18" s="1"/>
  <c r="X52" i="18"/>
  <c r="Y52" i="18" s="1"/>
  <c r="X53" i="18"/>
  <c r="Y53" i="18" s="1"/>
  <c r="X54" i="18"/>
  <c r="Y54" i="18" s="1"/>
  <c r="X55" i="18"/>
  <c r="Y55" i="18" s="1"/>
  <c r="X56" i="18"/>
  <c r="Y56" i="18" s="1"/>
  <c r="X57" i="18"/>
  <c r="Y57" i="18" s="1"/>
  <c r="X58" i="18"/>
  <c r="Y58" i="18" s="1"/>
  <c r="X59" i="18"/>
  <c r="Y59" i="18" s="1"/>
  <c r="X60" i="18"/>
  <c r="Y60" i="18" s="1"/>
  <c r="X61" i="18"/>
  <c r="Y61" i="18" s="1"/>
  <c r="X62" i="18"/>
  <c r="Y62" i="18" s="1"/>
  <c r="X63" i="18"/>
  <c r="Y63" i="18" s="1"/>
  <c r="X64" i="18"/>
  <c r="Y64" i="18" s="1"/>
  <c r="X65" i="18"/>
  <c r="Y65" i="18" s="1"/>
  <c r="X66" i="18"/>
  <c r="Y66" i="18" s="1"/>
  <c r="X67" i="18"/>
  <c r="Y67" i="18" s="1"/>
  <c r="X68" i="18"/>
  <c r="Y68" i="18" s="1"/>
  <c r="X69" i="18"/>
  <c r="Y69" i="18" s="1"/>
  <c r="X70" i="18"/>
  <c r="Y70" i="18" s="1"/>
  <c r="X71" i="18"/>
  <c r="Y71" i="18" s="1"/>
  <c r="X72" i="18"/>
  <c r="Y72" i="18" s="1"/>
  <c r="X73" i="18"/>
  <c r="Y73" i="18" s="1"/>
  <c r="X74" i="18"/>
  <c r="Y74" i="18" s="1"/>
  <c r="X75" i="18"/>
  <c r="Y75" i="18" s="1"/>
  <c r="X76" i="18"/>
  <c r="Y76" i="18" s="1"/>
  <c r="X77" i="18"/>
  <c r="Y77" i="18" s="1"/>
  <c r="X78" i="18"/>
  <c r="Y78" i="18" s="1"/>
  <c r="X79" i="18"/>
  <c r="Y79" i="18" s="1"/>
  <c r="X80" i="18"/>
  <c r="Y80" i="18" s="1"/>
  <c r="X81" i="18"/>
  <c r="Y81" i="18" s="1"/>
  <c r="X82" i="18"/>
  <c r="Y82" i="18" s="1"/>
  <c r="X83" i="18"/>
  <c r="Y83" i="18" s="1"/>
  <c r="X84" i="18"/>
  <c r="Y84" i="18" s="1"/>
  <c r="Y14" i="18"/>
  <c r="B25" i="18" l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15" i="18"/>
  <c r="B16" i="18" s="1"/>
  <c r="B17" i="18" s="1"/>
  <c r="B18" i="18" s="1"/>
  <c r="B19" i="18" s="1"/>
  <c r="B20" i="18" s="1"/>
  <c r="B21" i="18" s="1"/>
  <c r="B22" i="18" s="1"/>
  <c r="B23" i="18" s="1"/>
  <c r="Y13" i="18"/>
  <c r="S13" i="18"/>
  <c r="T13" i="18" s="1"/>
  <c r="U13" i="18" s="1"/>
  <c r="X84" i="17" l="1"/>
  <c r="Y84" i="17" s="1"/>
  <c r="X83" i="17"/>
  <c r="Y83" i="17" s="1"/>
  <c r="X82" i="17"/>
  <c r="Y82" i="17" s="1"/>
  <c r="X81" i="17"/>
  <c r="Y81" i="17" s="1"/>
  <c r="X80" i="17"/>
  <c r="Y80" i="17" s="1"/>
  <c r="X79" i="17"/>
  <c r="Y79" i="17" s="1"/>
  <c r="X78" i="17"/>
  <c r="Y78" i="17" s="1"/>
  <c r="X77" i="17"/>
  <c r="Y77" i="17" s="1"/>
  <c r="X76" i="17"/>
  <c r="Y76" i="17" s="1"/>
  <c r="X75" i="17"/>
  <c r="Y75" i="17" s="1"/>
  <c r="X74" i="17"/>
  <c r="Y74" i="17" s="1"/>
  <c r="X73" i="17"/>
  <c r="Y73" i="17" s="1"/>
  <c r="X72" i="17"/>
  <c r="Y72" i="17" s="1"/>
  <c r="X71" i="17"/>
  <c r="Y71" i="17" s="1"/>
  <c r="X70" i="17"/>
  <c r="Y70" i="17" s="1"/>
  <c r="X69" i="17"/>
  <c r="Y69" i="17" s="1"/>
  <c r="X68" i="17"/>
  <c r="Y68" i="17" s="1"/>
  <c r="X67" i="17"/>
  <c r="Y67" i="17" s="1"/>
  <c r="X66" i="17"/>
  <c r="Y66" i="17" s="1"/>
  <c r="X65" i="17"/>
  <c r="Y65" i="17" s="1"/>
  <c r="X64" i="17"/>
  <c r="Y64" i="17" s="1"/>
  <c r="X63" i="17"/>
  <c r="Y63" i="17" s="1"/>
  <c r="X62" i="17"/>
  <c r="Y62" i="17" s="1"/>
  <c r="X61" i="17"/>
  <c r="Y61" i="17" s="1"/>
  <c r="X60" i="17"/>
  <c r="Y60" i="17" s="1"/>
  <c r="X59" i="17"/>
  <c r="Y59" i="17" s="1"/>
  <c r="X58" i="17"/>
  <c r="Y58" i="17" s="1"/>
  <c r="X57" i="17"/>
  <c r="Y57" i="17" s="1"/>
  <c r="X56" i="17"/>
  <c r="Y56" i="17" s="1"/>
  <c r="X55" i="17"/>
  <c r="Y55" i="17" s="1"/>
  <c r="X54" i="17"/>
  <c r="Y54" i="17" s="1"/>
  <c r="X53" i="17"/>
  <c r="Y53" i="17" s="1"/>
  <c r="X52" i="17"/>
  <c r="Y52" i="17" s="1"/>
  <c r="X51" i="17"/>
  <c r="Y51" i="17" s="1"/>
  <c r="X50" i="17"/>
  <c r="Y50" i="17" s="1"/>
  <c r="X49" i="17"/>
  <c r="Y49" i="17" s="1"/>
  <c r="X48" i="17"/>
  <c r="Y48" i="17" s="1"/>
  <c r="X47" i="17"/>
  <c r="Y47" i="17" s="1"/>
  <c r="X46" i="17"/>
  <c r="Y46" i="17" s="1"/>
  <c r="X45" i="17"/>
  <c r="Y45" i="17" s="1"/>
  <c r="X44" i="17"/>
  <c r="Y44" i="17" s="1"/>
  <c r="X43" i="17"/>
  <c r="Y43" i="17" s="1"/>
  <c r="X42" i="17"/>
  <c r="Y42" i="17" s="1"/>
  <c r="X41" i="17"/>
  <c r="Y41" i="17" s="1"/>
  <c r="X40" i="17"/>
  <c r="Y40" i="17" s="1"/>
  <c r="X39" i="17"/>
  <c r="Y39" i="17" s="1"/>
  <c r="X38" i="17"/>
  <c r="Y38" i="17" s="1"/>
  <c r="X37" i="17"/>
  <c r="Y37" i="17" s="1"/>
  <c r="X36" i="17"/>
  <c r="Y36" i="17" s="1"/>
  <c r="X35" i="17"/>
  <c r="Y35" i="17" s="1"/>
  <c r="X34" i="17"/>
  <c r="Y34" i="17" s="1"/>
  <c r="X33" i="17"/>
  <c r="Y33" i="17" s="1"/>
  <c r="X32" i="17"/>
  <c r="Y32" i="17" s="1"/>
  <c r="X31" i="17"/>
  <c r="Y31" i="17" s="1"/>
  <c r="X30" i="17"/>
  <c r="Y30" i="17" s="1"/>
  <c r="X29" i="17"/>
  <c r="Y29" i="17" s="1"/>
  <c r="X28" i="17"/>
  <c r="Y28" i="17" s="1"/>
  <c r="X27" i="17"/>
  <c r="Y27" i="17" s="1"/>
  <c r="X26" i="17"/>
  <c r="Y26" i="17" s="1"/>
  <c r="X25" i="17"/>
  <c r="Y25" i="17" s="1"/>
  <c r="B25" i="17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X24" i="17"/>
  <c r="Y24" i="17" s="1"/>
  <c r="X23" i="17"/>
  <c r="Y23" i="17" s="1"/>
  <c r="X22" i="17"/>
  <c r="Y22" i="17" s="1"/>
  <c r="X21" i="17"/>
  <c r="Y21" i="17" s="1"/>
  <c r="X20" i="17"/>
  <c r="Y20" i="17" s="1"/>
  <c r="X19" i="17"/>
  <c r="Y19" i="17" s="1"/>
  <c r="X18" i="17"/>
  <c r="Y18" i="17" s="1"/>
  <c r="X17" i="17"/>
  <c r="Y17" i="17" s="1"/>
  <c r="X16" i="17"/>
  <c r="Y16" i="17" s="1"/>
  <c r="B16" i="17"/>
  <c r="B17" i="17" s="1"/>
  <c r="B18" i="17" s="1"/>
  <c r="B19" i="17" s="1"/>
  <c r="B20" i="17" s="1"/>
  <c r="B21" i="17" s="1"/>
  <c r="B22" i="17" s="1"/>
  <c r="B23" i="17" s="1"/>
  <c r="X15" i="17"/>
  <c r="Y15" i="17" s="1"/>
  <c r="B15" i="17"/>
  <c r="X14" i="17"/>
  <c r="Y14" i="17" s="1"/>
  <c r="Y13" i="17"/>
  <c r="S13" i="17"/>
  <c r="T13" i="17" s="1"/>
  <c r="U13" i="17" s="1"/>
  <c r="AB15" i="16" l="1"/>
  <c r="AB17" i="16" s="1"/>
  <c r="AB18" i="16" s="1"/>
  <c r="X56" i="16"/>
  <c r="Y56" i="16" s="1"/>
  <c r="X33" i="16"/>
  <c r="Y33" i="16" s="1"/>
  <c r="X84" i="16" l="1"/>
  <c r="Y84" i="16" s="1"/>
  <c r="X83" i="16"/>
  <c r="Y83" i="16" s="1"/>
  <c r="X82" i="16"/>
  <c r="Y82" i="16" s="1"/>
  <c r="X81" i="16"/>
  <c r="Y81" i="16" s="1"/>
  <c r="X80" i="16"/>
  <c r="Y80" i="16" s="1"/>
  <c r="X79" i="16"/>
  <c r="Y79" i="16" s="1"/>
  <c r="X78" i="16"/>
  <c r="Y78" i="16" s="1"/>
  <c r="X77" i="16"/>
  <c r="Y77" i="16" s="1"/>
  <c r="X76" i="16"/>
  <c r="Y76" i="16" s="1"/>
  <c r="X75" i="16"/>
  <c r="Y75" i="16" s="1"/>
  <c r="X74" i="16"/>
  <c r="Y74" i="16" s="1"/>
  <c r="X73" i="16"/>
  <c r="Y73" i="16" s="1"/>
  <c r="X72" i="16"/>
  <c r="Y72" i="16" s="1"/>
  <c r="X71" i="16"/>
  <c r="Y71" i="16" s="1"/>
  <c r="X70" i="16"/>
  <c r="Y70" i="16" s="1"/>
  <c r="X69" i="16"/>
  <c r="Y69" i="16" s="1"/>
  <c r="X68" i="16"/>
  <c r="Y68" i="16" s="1"/>
  <c r="X67" i="16"/>
  <c r="Y67" i="16" s="1"/>
  <c r="X66" i="16"/>
  <c r="Y66" i="16" s="1"/>
  <c r="X65" i="16"/>
  <c r="Y65" i="16" s="1"/>
  <c r="X64" i="16"/>
  <c r="Y64" i="16" s="1"/>
  <c r="X63" i="16"/>
  <c r="Y63" i="16" s="1"/>
  <c r="X62" i="16"/>
  <c r="Y62" i="16" s="1"/>
  <c r="X61" i="16"/>
  <c r="Y61" i="16" s="1"/>
  <c r="X60" i="16"/>
  <c r="Y60" i="16" s="1"/>
  <c r="X59" i="16"/>
  <c r="Y59" i="16" s="1"/>
  <c r="X58" i="16"/>
  <c r="Y58" i="16" s="1"/>
  <c r="X57" i="16"/>
  <c r="Y57" i="16" s="1"/>
  <c r="X55" i="16"/>
  <c r="Y55" i="16" s="1"/>
  <c r="X54" i="16"/>
  <c r="Y54" i="16" s="1"/>
  <c r="X53" i="16"/>
  <c r="Y53" i="16" s="1"/>
  <c r="X52" i="16"/>
  <c r="Y52" i="16" s="1"/>
  <c r="X51" i="16"/>
  <c r="Y51" i="16" s="1"/>
  <c r="X50" i="16"/>
  <c r="Y50" i="16" s="1"/>
  <c r="X49" i="16"/>
  <c r="Y49" i="16" s="1"/>
  <c r="X48" i="16"/>
  <c r="Y48" i="16" s="1"/>
  <c r="X47" i="16"/>
  <c r="Y47" i="16" s="1"/>
  <c r="X46" i="16"/>
  <c r="Y46" i="16" s="1"/>
  <c r="X45" i="16"/>
  <c r="Y45" i="16" s="1"/>
  <c r="X44" i="16"/>
  <c r="Y44" i="16" s="1"/>
  <c r="X43" i="16"/>
  <c r="Y43" i="16" s="1"/>
  <c r="X42" i="16"/>
  <c r="Y42" i="16" s="1"/>
  <c r="X41" i="16"/>
  <c r="Y41" i="16" s="1"/>
  <c r="X40" i="16"/>
  <c r="Y40" i="16" s="1"/>
  <c r="X39" i="16"/>
  <c r="Y39" i="16" s="1"/>
  <c r="X38" i="16"/>
  <c r="Y38" i="16" s="1"/>
  <c r="X37" i="16"/>
  <c r="Y37" i="16" s="1"/>
  <c r="X36" i="16"/>
  <c r="Y36" i="16" s="1"/>
  <c r="X35" i="16"/>
  <c r="Y35" i="16" s="1"/>
  <c r="X34" i="16"/>
  <c r="Y34" i="16" s="1"/>
  <c r="X32" i="16"/>
  <c r="Y32" i="16" s="1"/>
  <c r="X31" i="16"/>
  <c r="Y31" i="16" s="1"/>
  <c r="X30" i="16"/>
  <c r="Y30" i="16" s="1"/>
  <c r="X29" i="16"/>
  <c r="Y29" i="16" s="1"/>
  <c r="X28" i="16"/>
  <c r="Y28" i="16" s="1"/>
  <c r="X27" i="16"/>
  <c r="Y27" i="16" s="1"/>
  <c r="X26" i="16"/>
  <c r="Y26" i="16" s="1"/>
  <c r="X25" i="16"/>
  <c r="Y25" i="16" s="1"/>
  <c r="B25" i="16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X24" i="16"/>
  <c r="Y24" i="16" s="1"/>
  <c r="X23" i="16"/>
  <c r="Y23" i="16" s="1"/>
  <c r="X22" i="16"/>
  <c r="Y22" i="16" s="1"/>
  <c r="X21" i="16"/>
  <c r="Y21" i="16" s="1"/>
  <c r="X20" i="16"/>
  <c r="Y20" i="16" s="1"/>
  <c r="X19" i="16"/>
  <c r="Y19" i="16" s="1"/>
  <c r="X18" i="16"/>
  <c r="Y18" i="16" s="1"/>
  <c r="X17" i="16"/>
  <c r="Y17" i="16" s="1"/>
  <c r="X16" i="16"/>
  <c r="Y16" i="16" s="1"/>
  <c r="X15" i="16"/>
  <c r="Y15" i="16" s="1"/>
  <c r="B15" i="16"/>
  <c r="B16" i="16" s="1"/>
  <c r="B17" i="16" s="1"/>
  <c r="B18" i="16" s="1"/>
  <c r="B19" i="16" s="1"/>
  <c r="B20" i="16" s="1"/>
  <c r="B21" i="16" s="1"/>
  <c r="B22" i="16" s="1"/>
  <c r="B23" i="16" s="1"/>
  <c r="X14" i="16"/>
  <c r="Y14" i="16" s="1"/>
  <c r="Y13" i="16"/>
  <c r="S13" i="16"/>
  <c r="T13" i="16" s="1"/>
  <c r="U13" i="16" s="1"/>
  <c r="X84" i="15" l="1"/>
  <c r="Y84" i="15" s="1"/>
  <c r="X83" i="15"/>
  <c r="Y83" i="15" s="1"/>
  <c r="X82" i="15"/>
  <c r="Y82" i="15" s="1"/>
  <c r="X81" i="15"/>
  <c r="Y81" i="15" s="1"/>
  <c r="X80" i="15"/>
  <c r="Y80" i="15" s="1"/>
  <c r="X79" i="15"/>
  <c r="Y79" i="15" s="1"/>
  <c r="X78" i="15"/>
  <c r="Y78" i="15" s="1"/>
  <c r="X77" i="15"/>
  <c r="Y77" i="15" s="1"/>
  <c r="X76" i="15"/>
  <c r="Y76" i="15" s="1"/>
  <c r="X75" i="15"/>
  <c r="Y75" i="15" s="1"/>
  <c r="X74" i="15"/>
  <c r="Y74" i="15" s="1"/>
  <c r="X73" i="15"/>
  <c r="Y73" i="15" s="1"/>
  <c r="X72" i="15"/>
  <c r="Y72" i="15" s="1"/>
  <c r="X71" i="15"/>
  <c r="Y71" i="15" s="1"/>
  <c r="X70" i="15"/>
  <c r="Y70" i="15" s="1"/>
  <c r="X69" i="15"/>
  <c r="Y69" i="15" s="1"/>
  <c r="X68" i="15"/>
  <c r="Y68" i="15" s="1"/>
  <c r="X67" i="15"/>
  <c r="Y67" i="15" s="1"/>
  <c r="X66" i="15"/>
  <c r="Y66" i="15" s="1"/>
  <c r="X65" i="15"/>
  <c r="Y65" i="15" s="1"/>
  <c r="X64" i="15"/>
  <c r="Y64" i="15" s="1"/>
  <c r="X63" i="15"/>
  <c r="Y63" i="15" s="1"/>
  <c r="X62" i="15"/>
  <c r="Y62" i="15" s="1"/>
  <c r="X61" i="15"/>
  <c r="Y61" i="15" s="1"/>
  <c r="X60" i="15"/>
  <c r="Y60" i="15" s="1"/>
  <c r="X59" i="15"/>
  <c r="Y59" i="15" s="1"/>
  <c r="X58" i="15"/>
  <c r="Y58" i="15" s="1"/>
  <c r="X57" i="15"/>
  <c r="Y57" i="15" s="1"/>
  <c r="X56" i="15"/>
  <c r="Y56" i="15" s="1"/>
  <c r="X55" i="15"/>
  <c r="Y55" i="15" s="1"/>
  <c r="X54" i="15"/>
  <c r="Y54" i="15" s="1"/>
  <c r="X53" i="15"/>
  <c r="Y53" i="15" s="1"/>
  <c r="X52" i="15"/>
  <c r="Y52" i="15" s="1"/>
  <c r="X51" i="15"/>
  <c r="Y51" i="15" s="1"/>
  <c r="X50" i="15"/>
  <c r="Y50" i="15" s="1"/>
  <c r="X49" i="15"/>
  <c r="Y49" i="15" s="1"/>
  <c r="X48" i="15"/>
  <c r="Y48" i="15" s="1"/>
  <c r="X47" i="15"/>
  <c r="Y47" i="15" s="1"/>
  <c r="X46" i="15"/>
  <c r="Y46" i="15" s="1"/>
  <c r="X45" i="15"/>
  <c r="Y45" i="15" s="1"/>
  <c r="X44" i="15"/>
  <c r="Y44" i="15" s="1"/>
  <c r="X43" i="15"/>
  <c r="Y43" i="15" s="1"/>
  <c r="X42" i="15"/>
  <c r="Y42" i="15" s="1"/>
  <c r="X41" i="15"/>
  <c r="Y41" i="15" s="1"/>
  <c r="X40" i="15"/>
  <c r="Y40" i="15" s="1"/>
  <c r="X39" i="15"/>
  <c r="Y39" i="15" s="1"/>
  <c r="X38" i="15"/>
  <c r="Y38" i="15" s="1"/>
  <c r="X37" i="15"/>
  <c r="Y37" i="15" s="1"/>
  <c r="X36" i="15"/>
  <c r="Y36" i="15" s="1"/>
  <c r="X35" i="15"/>
  <c r="Y35" i="15" s="1"/>
  <c r="X34" i="15"/>
  <c r="Y34" i="15" s="1"/>
  <c r="X33" i="15"/>
  <c r="Y33" i="15" s="1"/>
  <c r="X32" i="15"/>
  <c r="Y32" i="15" s="1"/>
  <c r="X31" i="15"/>
  <c r="Y31" i="15" s="1"/>
  <c r="X30" i="15"/>
  <c r="Y30" i="15" s="1"/>
  <c r="X29" i="15"/>
  <c r="Y29" i="15" s="1"/>
  <c r="X28" i="15"/>
  <c r="Y28" i="15" s="1"/>
  <c r="X27" i="15"/>
  <c r="Y27" i="15" s="1"/>
  <c r="X26" i="15"/>
  <c r="Y26" i="15" s="1"/>
  <c r="X25" i="15"/>
  <c r="Y25" i="15" s="1"/>
  <c r="B25" i="15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X24" i="15"/>
  <c r="Y24" i="15" s="1"/>
  <c r="X23" i="15"/>
  <c r="Y23" i="15" s="1"/>
  <c r="X22" i="15"/>
  <c r="Y22" i="15" s="1"/>
  <c r="X21" i="15"/>
  <c r="Y21" i="15" s="1"/>
  <c r="X20" i="15"/>
  <c r="Y20" i="15" s="1"/>
  <c r="X19" i="15"/>
  <c r="Y19" i="15" s="1"/>
  <c r="X18" i="15"/>
  <c r="Y18" i="15" s="1"/>
  <c r="X17" i="15"/>
  <c r="Y17" i="15" s="1"/>
  <c r="X16" i="15"/>
  <c r="Y16" i="15" s="1"/>
  <c r="Y15" i="15"/>
  <c r="X15" i="15"/>
  <c r="B15" i="15"/>
  <c r="B16" i="15" s="1"/>
  <c r="B17" i="15" s="1"/>
  <c r="B18" i="15" s="1"/>
  <c r="B19" i="15" s="1"/>
  <c r="B20" i="15" s="1"/>
  <c r="B21" i="15" s="1"/>
  <c r="B22" i="15" s="1"/>
  <c r="B23" i="15" s="1"/>
  <c r="X14" i="15"/>
  <c r="Y14" i="15" s="1"/>
  <c r="Y13" i="15"/>
  <c r="Z13" i="15" s="1"/>
  <c r="S13" i="15"/>
  <c r="T13" i="15" s="1"/>
  <c r="U13" i="15" s="1"/>
  <c r="X63" i="14" l="1"/>
  <c r="Y63" i="14" s="1"/>
  <c r="X62" i="14"/>
  <c r="X61" i="14"/>
  <c r="Y61" i="14" s="1"/>
  <c r="X59" i="14"/>
  <c r="X80" i="14"/>
  <c r="Y80" i="14" s="1"/>
  <c r="X81" i="14"/>
  <c r="X82" i="14"/>
  <c r="Y82" i="14" s="1"/>
  <c r="X83" i="14"/>
  <c r="X84" i="14"/>
  <c r="X15" i="14"/>
  <c r="X16" i="14"/>
  <c r="X17" i="14"/>
  <c r="X18" i="14"/>
  <c r="X19" i="14"/>
  <c r="X20" i="14"/>
  <c r="X21" i="14"/>
  <c r="X22" i="14"/>
  <c r="X23" i="14"/>
  <c r="X24" i="14"/>
  <c r="X25" i="14"/>
  <c r="X26" i="14"/>
  <c r="Y26" i="14" s="1"/>
  <c r="X27" i="14"/>
  <c r="X28" i="14"/>
  <c r="Y28" i="14" s="1"/>
  <c r="X29" i="14"/>
  <c r="X30" i="14"/>
  <c r="Y30" i="14" s="1"/>
  <c r="X31" i="14"/>
  <c r="X32" i="14"/>
  <c r="Y32" i="14" s="1"/>
  <c r="X33" i="14"/>
  <c r="X34" i="14"/>
  <c r="Y34" i="14" s="1"/>
  <c r="X35" i="14"/>
  <c r="X36" i="14"/>
  <c r="Y36" i="14" s="1"/>
  <c r="X37" i="14"/>
  <c r="X38" i="14"/>
  <c r="Y38" i="14" s="1"/>
  <c r="X39" i="14"/>
  <c r="X40" i="14"/>
  <c r="Y40" i="14" s="1"/>
  <c r="X41" i="14"/>
  <c r="X42" i="14"/>
  <c r="Y42" i="14" s="1"/>
  <c r="X43" i="14"/>
  <c r="X44" i="14"/>
  <c r="Y44" i="14" s="1"/>
  <c r="X45" i="14"/>
  <c r="X46" i="14"/>
  <c r="Y46" i="14" s="1"/>
  <c r="X47" i="14"/>
  <c r="X48" i="14"/>
  <c r="Y48" i="14" s="1"/>
  <c r="X49" i="14"/>
  <c r="X50" i="14"/>
  <c r="Y50" i="14" s="1"/>
  <c r="X51" i="14"/>
  <c r="X52" i="14"/>
  <c r="Y52" i="14" s="1"/>
  <c r="X53" i="14"/>
  <c r="Y53" i="14" s="1"/>
  <c r="X54" i="14"/>
  <c r="Y54" i="14" s="1"/>
  <c r="X55" i="14"/>
  <c r="Y55" i="14" s="1"/>
  <c r="X56" i="14"/>
  <c r="Y56" i="14" s="1"/>
  <c r="X57" i="14"/>
  <c r="Y57" i="14" s="1"/>
  <c r="X58" i="14"/>
  <c r="Y58" i="14" s="1"/>
  <c r="Y59" i="14"/>
  <c r="X60" i="14"/>
  <c r="Y60" i="14" s="1"/>
  <c r="X64" i="14"/>
  <c r="Y64" i="14" s="1"/>
  <c r="X65" i="14"/>
  <c r="Y65" i="14" s="1"/>
  <c r="X66" i="14"/>
  <c r="Y66" i="14" s="1"/>
  <c r="X67" i="14"/>
  <c r="Y67" i="14" s="1"/>
  <c r="X68" i="14"/>
  <c r="Y68" i="14" s="1"/>
  <c r="X69" i="14"/>
  <c r="Y69" i="14" s="1"/>
  <c r="X70" i="14"/>
  <c r="Y70" i="14" s="1"/>
  <c r="X71" i="14"/>
  <c r="Y71" i="14" s="1"/>
  <c r="X72" i="14"/>
  <c r="Y72" i="14" s="1"/>
  <c r="X73" i="14"/>
  <c r="Y73" i="14" s="1"/>
  <c r="X74" i="14"/>
  <c r="Y74" i="14" s="1"/>
  <c r="X75" i="14"/>
  <c r="Y75" i="14" s="1"/>
  <c r="X76" i="14"/>
  <c r="Y76" i="14" s="1"/>
  <c r="X77" i="14"/>
  <c r="Y77" i="14" s="1"/>
  <c r="X78" i="14"/>
  <c r="Y78" i="14" s="1"/>
  <c r="X79" i="14"/>
  <c r="Y79" i="14" s="1"/>
  <c r="Y81" i="14"/>
  <c r="Y83" i="14"/>
  <c r="Y84" i="14"/>
  <c r="Y62" i="14"/>
  <c r="Y51" i="14"/>
  <c r="Y49" i="14"/>
  <c r="Y47" i="14"/>
  <c r="Y45" i="14"/>
  <c r="Y43" i="14"/>
  <c r="Y41" i="14"/>
  <c r="Y39" i="14"/>
  <c r="Y37" i="14"/>
  <c r="Y35" i="14"/>
  <c r="Y33" i="14"/>
  <c r="Y31" i="14"/>
  <c r="Y29" i="14"/>
  <c r="Y27" i="14"/>
  <c r="Y25" i="14"/>
  <c r="B25" i="14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Y24" i="14"/>
  <c r="Y23" i="14"/>
  <c r="Y22" i="14"/>
  <c r="Y21" i="14"/>
  <c r="Y20" i="14"/>
  <c r="Y19" i="14"/>
  <c r="Y18" i="14"/>
  <c r="Y17" i="14"/>
  <c r="Y16" i="14"/>
  <c r="Y15" i="14"/>
  <c r="B15" i="14"/>
  <c r="B16" i="14" s="1"/>
  <c r="B17" i="14" s="1"/>
  <c r="B18" i="14" s="1"/>
  <c r="B19" i="14" s="1"/>
  <c r="B20" i="14" s="1"/>
  <c r="B21" i="14" s="1"/>
  <c r="B22" i="14" s="1"/>
  <c r="B23" i="14" s="1"/>
  <c r="X14" i="14"/>
  <c r="Y14" i="14" s="1"/>
  <c r="Y13" i="14"/>
  <c r="S13" i="14"/>
  <c r="T13" i="14" s="1"/>
  <c r="U13" i="14" s="1"/>
  <c r="W40" i="11" l="1"/>
  <c r="W39" i="11"/>
  <c r="W37" i="11"/>
  <c r="W36" i="11"/>
  <c r="W34" i="11"/>
  <c r="W33" i="11"/>
  <c r="W32" i="11"/>
  <c r="W31" i="11"/>
  <c r="W29" i="11"/>
  <c r="W28" i="11"/>
  <c r="W27" i="11"/>
  <c r="W25" i="11"/>
  <c r="W26" i="11"/>
  <c r="W84" i="11" l="1"/>
  <c r="W83" i="11"/>
  <c r="W82" i="11"/>
  <c r="W81" i="11"/>
  <c r="W80" i="11"/>
  <c r="W79" i="11"/>
  <c r="W78" i="11"/>
  <c r="W77" i="11"/>
  <c r="W76" i="11"/>
  <c r="W75" i="11"/>
  <c r="W74" i="11"/>
  <c r="W73" i="11"/>
  <c r="W72" i="11"/>
  <c r="W71" i="11"/>
  <c r="W70" i="11"/>
  <c r="W69" i="11"/>
  <c r="W68" i="11"/>
  <c r="W67" i="11"/>
  <c r="W66" i="11"/>
  <c r="W65" i="11"/>
  <c r="W64" i="11"/>
  <c r="W63" i="11"/>
  <c r="W62" i="11"/>
  <c r="W61" i="11"/>
  <c r="W60" i="11"/>
  <c r="W59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38" i="11"/>
  <c r="W35" i="11"/>
  <c r="W30" i="11"/>
  <c r="W24" i="11"/>
  <c r="W23" i="11"/>
  <c r="W22" i="11"/>
  <c r="W21" i="11"/>
  <c r="W20" i="11"/>
  <c r="W19" i="11"/>
  <c r="W18" i="11"/>
  <c r="W17" i="11"/>
  <c r="W16" i="11"/>
  <c r="W15" i="11"/>
  <c r="W14" i="11"/>
  <c r="W58" i="11"/>
  <c r="X84" i="11" l="1"/>
  <c r="X83" i="11"/>
  <c r="X82" i="11"/>
  <c r="X81" i="11"/>
  <c r="X80" i="11"/>
  <c r="X79" i="11"/>
  <c r="X78" i="11"/>
  <c r="X77" i="11"/>
  <c r="X76" i="11"/>
  <c r="X75" i="11"/>
  <c r="X74" i="11"/>
  <c r="X73" i="11"/>
  <c r="X72" i="11"/>
  <c r="X71" i="11"/>
  <c r="X70" i="11"/>
  <c r="X69" i="11"/>
  <c r="X68" i="11"/>
  <c r="X67" i="11"/>
  <c r="X66" i="11"/>
  <c r="X65" i="11"/>
  <c r="X64" i="11"/>
  <c r="X63" i="11"/>
  <c r="X62" i="11"/>
  <c r="X61" i="11"/>
  <c r="X60" i="11"/>
  <c r="X59" i="11"/>
  <c r="X58" i="11"/>
  <c r="X57" i="11"/>
  <c r="X56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2" i="11"/>
  <c r="X41" i="11"/>
  <c r="X40" i="11"/>
  <c r="X39" i="11"/>
  <c r="X38" i="11"/>
  <c r="X37" i="11"/>
  <c r="X36" i="11"/>
  <c r="X35" i="11"/>
  <c r="X34" i="11"/>
  <c r="X33" i="11"/>
  <c r="X32" i="11"/>
  <c r="X31" i="11"/>
  <c r="X30" i="11"/>
  <c r="X29" i="11"/>
  <c r="X28" i="11"/>
  <c r="X27" i="11"/>
  <c r="X25" i="11"/>
  <c r="X26" i="11"/>
  <c r="X24" i="11"/>
  <c r="X23" i="11"/>
  <c r="X22" i="11"/>
  <c r="X21" i="11"/>
  <c r="X20" i="11"/>
  <c r="X19" i="11"/>
  <c r="X18" i="11"/>
  <c r="X17" i="11"/>
  <c r="X16" i="11"/>
  <c r="X15" i="11"/>
  <c r="X14" i="11"/>
  <c r="R13" i="11"/>
  <c r="S13" i="11" s="1"/>
  <c r="T13" i="11" s="1"/>
  <c r="X13" i="11" s="1"/>
  <c r="Y13" i="11" s="1"/>
  <c r="U84" i="10" l="1"/>
  <c r="V84" i="10" s="1"/>
  <c r="U83" i="10"/>
  <c r="V83" i="10" s="1"/>
  <c r="U82" i="10"/>
  <c r="V82" i="10" s="1"/>
  <c r="U81" i="10"/>
  <c r="V81" i="10" s="1"/>
  <c r="U80" i="10"/>
  <c r="V80" i="10" s="1"/>
  <c r="U79" i="10"/>
  <c r="V79" i="10" s="1"/>
  <c r="U78" i="10"/>
  <c r="V78" i="10" s="1"/>
  <c r="U77" i="10"/>
  <c r="V77" i="10" s="1"/>
  <c r="U76" i="10"/>
  <c r="V76" i="10" s="1"/>
  <c r="U75" i="10"/>
  <c r="V75" i="10" s="1"/>
  <c r="U74" i="10"/>
  <c r="V74" i="10" s="1"/>
  <c r="U73" i="10"/>
  <c r="V73" i="10" s="1"/>
  <c r="U72" i="10"/>
  <c r="V72" i="10" s="1"/>
  <c r="U71" i="10"/>
  <c r="V71" i="10" s="1"/>
  <c r="U70" i="10"/>
  <c r="V70" i="10" s="1"/>
  <c r="U69" i="10"/>
  <c r="V69" i="10" s="1"/>
  <c r="U68" i="10"/>
  <c r="V68" i="10" s="1"/>
  <c r="U67" i="10"/>
  <c r="V67" i="10" s="1"/>
  <c r="U66" i="10"/>
  <c r="V66" i="10" s="1"/>
  <c r="U65" i="10"/>
  <c r="V65" i="10" s="1"/>
  <c r="U64" i="10"/>
  <c r="V64" i="10" s="1"/>
  <c r="U63" i="10"/>
  <c r="V63" i="10" s="1"/>
  <c r="U62" i="10"/>
  <c r="V62" i="10" s="1"/>
  <c r="U61" i="10"/>
  <c r="V61" i="10" s="1"/>
  <c r="U60" i="10"/>
  <c r="V60" i="10" s="1"/>
  <c r="U59" i="10"/>
  <c r="V59" i="10" s="1"/>
  <c r="U58" i="10"/>
  <c r="V58" i="10" s="1"/>
  <c r="U57" i="10"/>
  <c r="V57" i="10" s="1"/>
  <c r="U56" i="10"/>
  <c r="V56" i="10" s="1"/>
  <c r="U55" i="10"/>
  <c r="V55" i="10" s="1"/>
  <c r="U54" i="10"/>
  <c r="V54" i="10" s="1"/>
  <c r="U53" i="10"/>
  <c r="V53" i="10" s="1"/>
  <c r="U52" i="10"/>
  <c r="V52" i="10" s="1"/>
  <c r="U51" i="10"/>
  <c r="V51" i="10" s="1"/>
  <c r="U50" i="10"/>
  <c r="V50" i="10" s="1"/>
  <c r="U49" i="10"/>
  <c r="V49" i="10" s="1"/>
  <c r="U48" i="10"/>
  <c r="V48" i="10" s="1"/>
  <c r="U47" i="10"/>
  <c r="V47" i="10" s="1"/>
  <c r="U46" i="10"/>
  <c r="V46" i="10" s="1"/>
  <c r="U45" i="10"/>
  <c r="V45" i="10" s="1"/>
  <c r="U44" i="10"/>
  <c r="V44" i="10" s="1"/>
  <c r="U43" i="10"/>
  <c r="V43" i="10" s="1"/>
  <c r="U42" i="10"/>
  <c r="V42" i="10" s="1"/>
  <c r="U41" i="10"/>
  <c r="V41" i="10" s="1"/>
  <c r="U40" i="10"/>
  <c r="V40" i="10" s="1"/>
  <c r="U39" i="10"/>
  <c r="V39" i="10" s="1"/>
  <c r="U38" i="10"/>
  <c r="V38" i="10" s="1"/>
  <c r="U37" i="10"/>
  <c r="V37" i="10" s="1"/>
  <c r="U36" i="10"/>
  <c r="V36" i="10" s="1"/>
  <c r="U35" i="10"/>
  <c r="V35" i="10" s="1"/>
  <c r="U34" i="10"/>
  <c r="V34" i="10" s="1"/>
  <c r="U33" i="10"/>
  <c r="V33" i="10" s="1"/>
  <c r="U32" i="10"/>
  <c r="V32" i="10" s="1"/>
  <c r="U31" i="10"/>
  <c r="V31" i="10" s="1"/>
  <c r="U30" i="10"/>
  <c r="V30" i="10" s="1"/>
  <c r="U29" i="10"/>
  <c r="V29" i="10" s="1"/>
  <c r="U28" i="10"/>
  <c r="V28" i="10" s="1"/>
  <c r="U27" i="10"/>
  <c r="V27" i="10" s="1"/>
  <c r="U26" i="10"/>
  <c r="V26" i="10" s="1"/>
  <c r="U25" i="10"/>
  <c r="V25" i="10" s="1"/>
  <c r="U24" i="10"/>
  <c r="V24" i="10" s="1"/>
  <c r="U23" i="10"/>
  <c r="V23" i="10" s="1"/>
  <c r="U22" i="10"/>
  <c r="V22" i="10" s="1"/>
  <c r="U21" i="10"/>
  <c r="V21" i="10" s="1"/>
  <c r="U20" i="10"/>
  <c r="V20" i="10" s="1"/>
  <c r="U19" i="10"/>
  <c r="V19" i="10" s="1"/>
  <c r="U18" i="10"/>
  <c r="V18" i="10" s="1"/>
  <c r="U17" i="10"/>
  <c r="V17" i="10" s="1"/>
  <c r="U16" i="10"/>
  <c r="V16" i="10" s="1"/>
  <c r="U15" i="10"/>
  <c r="V15" i="10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U14" i="10"/>
  <c r="V14" i="10" s="1"/>
  <c r="R13" i="10"/>
  <c r="S13" i="10" s="1"/>
  <c r="T13" i="10" s="1"/>
  <c r="U13" i="10" s="1"/>
  <c r="V13" i="10" s="1"/>
  <c r="W13" i="10" s="1"/>
  <c r="U84" i="9" l="1"/>
  <c r="V84" i="9" s="1"/>
  <c r="U83" i="9"/>
  <c r="V83" i="9" s="1"/>
  <c r="U82" i="9"/>
  <c r="V82" i="9" s="1"/>
  <c r="U81" i="9"/>
  <c r="V81" i="9" s="1"/>
  <c r="U80" i="9"/>
  <c r="V80" i="9" s="1"/>
  <c r="U79" i="9"/>
  <c r="V79" i="9" s="1"/>
  <c r="U78" i="9"/>
  <c r="V78" i="9" s="1"/>
  <c r="U77" i="9"/>
  <c r="V77" i="9" s="1"/>
  <c r="U76" i="9"/>
  <c r="V76" i="9" s="1"/>
  <c r="U75" i="9"/>
  <c r="V75" i="9" s="1"/>
  <c r="U74" i="9"/>
  <c r="V74" i="9" s="1"/>
  <c r="U73" i="9"/>
  <c r="V73" i="9" s="1"/>
  <c r="U72" i="9"/>
  <c r="V72" i="9" s="1"/>
  <c r="U71" i="9"/>
  <c r="V71" i="9" s="1"/>
  <c r="U70" i="9"/>
  <c r="V70" i="9" s="1"/>
  <c r="U69" i="9"/>
  <c r="V69" i="9" s="1"/>
  <c r="U68" i="9"/>
  <c r="V68" i="9" s="1"/>
  <c r="U67" i="9"/>
  <c r="V67" i="9" s="1"/>
  <c r="U66" i="9"/>
  <c r="V66" i="9" s="1"/>
  <c r="U65" i="9"/>
  <c r="V65" i="9" s="1"/>
  <c r="U64" i="9"/>
  <c r="V64" i="9" s="1"/>
  <c r="U63" i="9"/>
  <c r="V63" i="9" s="1"/>
  <c r="U62" i="9"/>
  <c r="V62" i="9" s="1"/>
  <c r="U61" i="9"/>
  <c r="V61" i="9" s="1"/>
  <c r="U60" i="9"/>
  <c r="V60" i="9" s="1"/>
  <c r="U59" i="9"/>
  <c r="V59" i="9" s="1"/>
  <c r="U58" i="9"/>
  <c r="V58" i="9" s="1"/>
  <c r="U57" i="9"/>
  <c r="V57" i="9" s="1"/>
  <c r="U56" i="9"/>
  <c r="V56" i="9" s="1"/>
  <c r="U55" i="9"/>
  <c r="V55" i="9" s="1"/>
  <c r="U54" i="9"/>
  <c r="V54" i="9" s="1"/>
  <c r="U53" i="9"/>
  <c r="V53" i="9" s="1"/>
  <c r="U52" i="9"/>
  <c r="V52" i="9" s="1"/>
  <c r="U51" i="9"/>
  <c r="V51" i="9" s="1"/>
  <c r="U50" i="9"/>
  <c r="V50" i="9" s="1"/>
  <c r="U49" i="9"/>
  <c r="V49" i="9" s="1"/>
  <c r="U48" i="9"/>
  <c r="V48" i="9" s="1"/>
  <c r="U47" i="9"/>
  <c r="V47" i="9" s="1"/>
  <c r="U46" i="9"/>
  <c r="V46" i="9" s="1"/>
  <c r="U45" i="9"/>
  <c r="V45" i="9" s="1"/>
  <c r="U44" i="9"/>
  <c r="V44" i="9" s="1"/>
  <c r="U43" i="9"/>
  <c r="V43" i="9" s="1"/>
  <c r="U42" i="9"/>
  <c r="V42" i="9" s="1"/>
  <c r="U41" i="9"/>
  <c r="V41" i="9" s="1"/>
  <c r="U40" i="9"/>
  <c r="V40" i="9" s="1"/>
  <c r="U39" i="9"/>
  <c r="V39" i="9" s="1"/>
  <c r="U38" i="9"/>
  <c r="V38" i="9" s="1"/>
  <c r="U37" i="9"/>
  <c r="V37" i="9" s="1"/>
  <c r="U36" i="9"/>
  <c r="V36" i="9" s="1"/>
  <c r="U35" i="9"/>
  <c r="V35" i="9" s="1"/>
  <c r="U34" i="9"/>
  <c r="V34" i="9" s="1"/>
  <c r="U33" i="9"/>
  <c r="V33" i="9" s="1"/>
  <c r="U32" i="9"/>
  <c r="V32" i="9" s="1"/>
  <c r="U31" i="9"/>
  <c r="V31" i="9" s="1"/>
  <c r="U30" i="9"/>
  <c r="V30" i="9" s="1"/>
  <c r="U29" i="9"/>
  <c r="V29" i="9" s="1"/>
  <c r="U28" i="9"/>
  <c r="V28" i="9" s="1"/>
  <c r="U27" i="9"/>
  <c r="V27" i="9" s="1"/>
  <c r="U26" i="9"/>
  <c r="V26" i="9" s="1"/>
  <c r="U25" i="9"/>
  <c r="V25" i="9" s="1"/>
  <c r="U24" i="9"/>
  <c r="V24" i="9" s="1"/>
  <c r="U23" i="9"/>
  <c r="V23" i="9" s="1"/>
  <c r="U22" i="9"/>
  <c r="V22" i="9" s="1"/>
  <c r="U21" i="9"/>
  <c r="V21" i="9" s="1"/>
  <c r="U20" i="9"/>
  <c r="V20" i="9" s="1"/>
  <c r="U19" i="9"/>
  <c r="V19" i="9" s="1"/>
  <c r="U18" i="9"/>
  <c r="V18" i="9" s="1"/>
  <c r="U17" i="9"/>
  <c r="V17" i="9" s="1"/>
  <c r="U16" i="9"/>
  <c r="V16" i="9" s="1"/>
  <c r="U15" i="9"/>
  <c r="V15" i="9" s="1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U14" i="9"/>
  <c r="V14" i="9" s="1"/>
  <c r="R13" i="9"/>
  <c r="S13" i="9" s="1"/>
  <c r="T13" i="9" s="1"/>
  <c r="U13" i="9" s="1"/>
  <c r="V13" i="9" s="1"/>
  <c r="W13" i="9" s="1"/>
  <c r="U83" i="8" l="1"/>
  <c r="U82" i="8"/>
  <c r="U79" i="8"/>
  <c r="U78" i="8"/>
  <c r="U75" i="8"/>
  <c r="U74" i="8"/>
  <c r="U73" i="8"/>
  <c r="U72" i="8"/>
  <c r="U71" i="8"/>
  <c r="U70" i="8"/>
  <c r="U68" i="8"/>
  <c r="U65" i="8"/>
  <c r="U64" i="8"/>
  <c r="U61" i="8"/>
  <c r="U58" i="8"/>
  <c r="U55" i="8"/>
  <c r="U53" i="8"/>
  <c r="U51" i="8"/>
  <c r="U50" i="8"/>
  <c r="U46" i="8"/>
  <c r="U45" i="8"/>
  <c r="U44" i="8"/>
  <c r="U43" i="8"/>
  <c r="U42" i="8"/>
  <c r="U41" i="8"/>
  <c r="U40" i="8"/>
  <c r="U39" i="8"/>
  <c r="U38" i="8"/>
  <c r="U36" i="8"/>
  <c r="U35" i="8"/>
  <c r="U33" i="8"/>
  <c r="U31" i="8"/>
  <c r="U29" i="8"/>
  <c r="U28" i="8"/>
  <c r="U26" i="8"/>
  <c r="U25" i="8"/>
  <c r="U23" i="8"/>
  <c r="U21" i="8"/>
  <c r="U20" i="8"/>
  <c r="U19" i="8"/>
  <c r="U18" i="8"/>
  <c r="U16" i="8"/>
  <c r="U15" i="8"/>
  <c r="U14" i="8"/>
  <c r="U84" i="8" l="1"/>
  <c r="V84" i="8" s="1"/>
  <c r="V83" i="8"/>
  <c r="V82" i="8"/>
  <c r="U81" i="8"/>
  <c r="V81" i="8" s="1"/>
  <c r="U80" i="8"/>
  <c r="V80" i="8" s="1"/>
  <c r="V79" i="8"/>
  <c r="V78" i="8"/>
  <c r="U77" i="8"/>
  <c r="V77" i="8" s="1"/>
  <c r="U76" i="8"/>
  <c r="V76" i="8" s="1"/>
  <c r="V75" i="8"/>
  <c r="V74" i="8"/>
  <c r="V73" i="8"/>
  <c r="V72" i="8"/>
  <c r="V71" i="8"/>
  <c r="V70" i="8"/>
  <c r="U69" i="8"/>
  <c r="V69" i="8" s="1"/>
  <c r="V68" i="8"/>
  <c r="U67" i="8"/>
  <c r="V67" i="8" s="1"/>
  <c r="U66" i="8"/>
  <c r="V66" i="8" s="1"/>
  <c r="V65" i="8"/>
  <c r="V64" i="8"/>
  <c r="U63" i="8"/>
  <c r="V63" i="8" s="1"/>
  <c r="U62" i="8"/>
  <c r="V62" i="8" s="1"/>
  <c r="V61" i="8"/>
  <c r="U60" i="8"/>
  <c r="V60" i="8" s="1"/>
  <c r="U59" i="8"/>
  <c r="V59" i="8" s="1"/>
  <c r="V58" i="8"/>
  <c r="U57" i="8"/>
  <c r="V57" i="8" s="1"/>
  <c r="U56" i="8"/>
  <c r="V56" i="8" s="1"/>
  <c r="V55" i="8"/>
  <c r="U54" i="8"/>
  <c r="V54" i="8" s="1"/>
  <c r="V53" i="8"/>
  <c r="U52" i="8"/>
  <c r="V52" i="8" s="1"/>
  <c r="V51" i="8"/>
  <c r="V50" i="8"/>
  <c r="U49" i="8"/>
  <c r="V49" i="8" s="1"/>
  <c r="U48" i="8"/>
  <c r="V48" i="8" s="1"/>
  <c r="U47" i="8"/>
  <c r="V47" i="8" s="1"/>
  <c r="V46" i="8"/>
  <c r="V45" i="8"/>
  <c r="V44" i="8"/>
  <c r="V43" i="8"/>
  <c r="V42" i="8"/>
  <c r="V41" i="8"/>
  <c r="V40" i="8"/>
  <c r="V39" i="8"/>
  <c r="V38" i="8"/>
  <c r="U37" i="8"/>
  <c r="V37" i="8" s="1"/>
  <c r="V36" i="8"/>
  <c r="V35" i="8"/>
  <c r="U34" i="8"/>
  <c r="V34" i="8" s="1"/>
  <c r="V33" i="8"/>
  <c r="U32" i="8"/>
  <c r="V32" i="8" s="1"/>
  <c r="V31" i="8"/>
  <c r="U30" i="8"/>
  <c r="V30" i="8" s="1"/>
  <c r="V29" i="8"/>
  <c r="V28" i="8"/>
  <c r="U27" i="8"/>
  <c r="V27" i="8" s="1"/>
  <c r="V26" i="8"/>
  <c r="V25" i="8"/>
  <c r="U24" i="8"/>
  <c r="V24" i="8" s="1"/>
  <c r="V23" i="8"/>
  <c r="U22" i="8"/>
  <c r="V22" i="8" s="1"/>
  <c r="V21" i="8"/>
  <c r="V20" i="8"/>
  <c r="V19" i="8"/>
  <c r="V18" i="8"/>
  <c r="U17" i="8"/>
  <c r="V17" i="8" s="1"/>
  <c r="V16" i="8"/>
  <c r="V15" i="8"/>
  <c r="A15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V14" i="8"/>
  <c r="R13" i="8"/>
  <c r="S13" i="8" s="1"/>
  <c r="T13" i="8" s="1"/>
  <c r="U13" i="8" s="1"/>
  <c r="V13" i="8" s="1"/>
  <c r="W13" i="8" s="1"/>
  <c r="U14" i="7" l="1"/>
  <c r="V14" i="7" s="1"/>
  <c r="U15" i="7"/>
  <c r="V15" i="7" s="1"/>
  <c r="U16" i="7"/>
  <c r="V16" i="7" s="1"/>
  <c r="U17" i="7"/>
  <c r="V17" i="7" s="1"/>
  <c r="U18" i="7"/>
  <c r="V18" i="7" s="1"/>
  <c r="U19" i="7"/>
  <c r="V19" i="7" s="1"/>
  <c r="U20" i="7"/>
  <c r="V20" i="7" s="1"/>
  <c r="U21" i="7"/>
  <c r="V21" i="7" s="1"/>
  <c r="U22" i="7"/>
  <c r="V22" i="7" s="1"/>
  <c r="U23" i="7"/>
  <c r="V23" i="7" s="1"/>
  <c r="U24" i="7"/>
  <c r="V24" i="7" s="1"/>
  <c r="U25" i="7"/>
  <c r="V25" i="7" s="1"/>
  <c r="U26" i="7"/>
  <c r="V26" i="7" s="1"/>
  <c r="U27" i="7"/>
  <c r="V27" i="7" s="1"/>
  <c r="U28" i="7"/>
  <c r="V28" i="7" s="1"/>
  <c r="U29" i="7"/>
  <c r="V29" i="7" s="1"/>
  <c r="U30" i="7"/>
  <c r="V30" i="7" s="1"/>
  <c r="U31" i="7"/>
  <c r="V31" i="7" s="1"/>
  <c r="U32" i="7"/>
  <c r="V32" i="7" s="1"/>
  <c r="U33" i="7"/>
  <c r="V33" i="7" s="1"/>
  <c r="U34" i="7"/>
  <c r="V34" i="7" s="1"/>
  <c r="U35" i="7"/>
  <c r="V35" i="7" s="1"/>
  <c r="U36" i="7"/>
  <c r="V36" i="7" s="1"/>
  <c r="U37" i="7"/>
  <c r="V37" i="7" s="1"/>
  <c r="U38" i="7"/>
  <c r="V38" i="7" s="1"/>
  <c r="U39" i="7"/>
  <c r="V39" i="7" s="1"/>
  <c r="U40" i="7"/>
  <c r="V40" i="7" s="1"/>
  <c r="U41" i="7"/>
  <c r="V41" i="7" s="1"/>
  <c r="U42" i="7"/>
  <c r="V42" i="7" s="1"/>
  <c r="U43" i="7"/>
  <c r="V43" i="7" s="1"/>
  <c r="U44" i="7"/>
  <c r="V44" i="7" s="1"/>
  <c r="U45" i="7"/>
  <c r="V45" i="7" s="1"/>
  <c r="U46" i="7"/>
  <c r="V46" i="7" s="1"/>
  <c r="U47" i="7"/>
  <c r="V47" i="7" s="1"/>
  <c r="U48" i="7"/>
  <c r="V48" i="7" s="1"/>
  <c r="U49" i="7"/>
  <c r="V49" i="7" s="1"/>
  <c r="U50" i="7"/>
  <c r="V50" i="7" s="1"/>
  <c r="U51" i="7"/>
  <c r="V51" i="7" s="1"/>
  <c r="U52" i="7"/>
  <c r="V52" i="7" s="1"/>
  <c r="U53" i="7"/>
  <c r="V53" i="7" s="1"/>
  <c r="U54" i="7"/>
  <c r="V54" i="7" s="1"/>
  <c r="U55" i="7"/>
  <c r="V55" i="7" s="1"/>
  <c r="U56" i="7"/>
  <c r="V56" i="7" s="1"/>
  <c r="U57" i="7"/>
  <c r="V57" i="7" s="1"/>
  <c r="U58" i="7"/>
  <c r="V58" i="7" s="1"/>
  <c r="U59" i="7"/>
  <c r="V59" i="7" s="1"/>
  <c r="U60" i="7"/>
  <c r="V60" i="7" s="1"/>
  <c r="U61" i="7"/>
  <c r="V61" i="7" s="1"/>
  <c r="U62" i="7"/>
  <c r="V62" i="7" s="1"/>
  <c r="U63" i="7"/>
  <c r="V63" i="7" s="1"/>
  <c r="U64" i="7"/>
  <c r="V64" i="7" s="1"/>
  <c r="U65" i="7"/>
  <c r="V65" i="7" s="1"/>
  <c r="U66" i="7"/>
  <c r="V66" i="7" s="1"/>
  <c r="U67" i="7"/>
  <c r="V67" i="7" s="1"/>
  <c r="U68" i="7"/>
  <c r="V68" i="7" s="1"/>
  <c r="U69" i="7"/>
  <c r="V69" i="7" s="1"/>
  <c r="U70" i="7"/>
  <c r="V70" i="7" s="1"/>
  <c r="U71" i="7"/>
  <c r="V71" i="7" s="1"/>
  <c r="U72" i="7"/>
  <c r="V72" i="7" s="1"/>
  <c r="U73" i="7"/>
  <c r="V73" i="7" s="1"/>
  <c r="U74" i="7"/>
  <c r="V74" i="7" s="1"/>
  <c r="U75" i="7"/>
  <c r="V75" i="7" s="1"/>
  <c r="U76" i="7"/>
  <c r="V76" i="7" s="1"/>
  <c r="U77" i="7"/>
  <c r="V77" i="7" s="1"/>
  <c r="U78" i="7"/>
  <c r="V78" i="7" s="1"/>
  <c r="U79" i="7"/>
  <c r="V79" i="7" s="1"/>
  <c r="U80" i="7"/>
  <c r="V80" i="7" s="1"/>
  <c r="U81" i="7"/>
  <c r="V81" i="7" s="1"/>
  <c r="U82" i="7"/>
  <c r="V82" i="7" s="1"/>
  <c r="U83" i="7"/>
  <c r="V83" i="7" s="1"/>
  <c r="U84" i="7"/>
  <c r="V84" i="7" s="1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R13" i="7"/>
  <c r="S13" i="7" s="1"/>
  <c r="T13" i="7" s="1"/>
  <c r="U13" i="7" s="1"/>
  <c r="V13" i="7" s="1"/>
  <c r="W13" i="7" s="1"/>
  <c r="U31" i="6" l="1"/>
  <c r="U84" i="6"/>
  <c r="V84" i="6" s="1"/>
  <c r="U83" i="6"/>
  <c r="V83" i="6" s="1"/>
  <c r="U82" i="6"/>
  <c r="V82" i="6" s="1"/>
  <c r="U81" i="6"/>
  <c r="V81" i="6" s="1"/>
  <c r="U80" i="6"/>
  <c r="V80" i="6" s="1"/>
  <c r="U79" i="6"/>
  <c r="V79" i="6" s="1"/>
  <c r="U78" i="6"/>
  <c r="V78" i="6" s="1"/>
  <c r="U77" i="6"/>
  <c r="V77" i="6" s="1"/>
  <c r="U76" i="6"/>
  <c r="V76" i="6" s="1"/>
  <c r="U75" i="6"/>
  <c r="V75" i="6" s="1"/>
  <c r="U74" i="6"/>
  <c r="V74" i="6" s="1"/>
  <c r="U73" i="6"/>
  <c r="V73" i="6" s="1"/>
  <c r="U72" i="6"/>
  <c r="V72" i="6" s="1"/>
  <c r="U71" i="6"/>
  <c r="V71" i="6" s="1"/>
  <c r="U70" i="6"/>
  <c r="V70" i="6" s="1"/>
  <c r="U69" i="6"/>
  <c r="V69" i="6" s="1"/>
  <c r="U68" i="6"/>
  <c r="V68" i="6" s="1"/>
  <c r="U67" i="6"/>
  <c r="V67" i="6" s="1"/>
  <c r="U66" i="6"/>
  <c r="V66" i="6" s="1"/>
  <c r="U65" i="6"/>
  <c r="V65" i="6" s="1"/>
  <c r="U64" i="6"/>
  <c r="V64" i="6" s="1"/>
  <c r="U63" i="6"/>
  <c r="V63" i="6" s="1"/>
  <c r="U62" i="6"/>
  <c r="V62" i="6" s="1"/>
  <c r="U61" i="6"/>
  <c r="V61" i="6" s="1"/>
  <c r="U60" i="6"/>
  <c r="V60" i="6" s="1"/>
  <c r="U59" i="6"/>
  <c r="V59" i="6" s="1"/>
  <c r="U58" i="6"/>
  <c r="V58" i="6" s="1"/>
  <c r="U57" i="6"/>
  <c r="V57" i="6" s="1"/>
  <c r="U56" i="6"/>
  <c r="V56" i="6" s="1"/>
  <c r="U55" i="6"/>
  <c r="V55" i="6" s="1"/>
  <c r="U54" i="6"/>
  <c r="V54" i="6" s="1"/>
  <c r="U53" i="6"/>
  <c r="V53" i="6" s="1"/>
  <c r="U52" i="6"/>
  <c r="V52" i="6" s="1"/>
  <c r="U51" i="6"/>
  <c r="V51" i="6" s="1"/>
  <c r="U50" i="6"/>
  <c r="V50" i="6" s="1"/>
  <c r="U49" i="6"/>
  <c r="V49" i="6" s="1"/>
  <c r="U48" i="6"/>
  <c r="V48" i="6" s="1"/>
  <c r="U47" i="6"/>
  <c r="V47" i="6" s="1"/>
  <c r="U46" i="6"/>
  <c r="V46" i="6" s="1"/>
  <c r="U45" i="6"/>
  <c r="V45" i="6" s="1"/>
  <c r="U44" i="6"/>
  <c r="V44" i="6" s="1"/>
  <c r="U43" i="6"/>
  <c r="V43" i="6" s="1"/>
  <c r="U42" i="6"/>
  <c r="V42" i="6" s="1"/>
  <c r="U41" i="6"/>
  <c r="V41" i="6" s="1"/>
  <c r="U40" i="6"/>
  <c r="V40" i="6" s="1"/>
  <c r="U39" i="6"/>
  <c r="V39" i="6" s="1"/>
  <c r="U38" i="6"/>
  <c r="V38" i="6" s="1"/>
  <c r="U37" i="6"/>
  <c r="V37" i="6" s="1"/>
  <c r="U36" i="6"/>
  <c r="V36" i="6" s="1"/>
  <c r="U35" i="6"/>
  <c r="V35" i="6" s="1"/>
  <c r="U34" i="6"/>
  <c r="V34" i="6" s="1"/>
  <c r="U33" i="6"/>
  <c r="V33" i="6" s="1"/>
  <c r="U32" i="6"/>
  <c r="V32" i="6" s="1"/>
  <c r="V31" i="6"/>
  <c r="U30" i="6"/>
  <c r="V30" i="6" s="1"/>
  <c r="U29" i="6"/>
  <c r="V29" i="6" s="1"/>
  <c r="U28" i="6"/>
  <c r="V28" i="6" s="1"/>
  <c r="U27" i="6"/>
  <c r="V27" i="6" s="1"/>
  <c r="U26" i="6"/>
  <c r="V26" i="6" s="1"/>
  <c r="U25" i="6"/>
  <c r="V25" i="6" s="1"/>
  <c r="U24" i="6"/>
  <c r="V24" i="6" s="1"/>
  <c r="U23" i="6"/>
  <c r="V23" i="6" s="1"/>
  <c r="U22" i="6"/>
  <c r="V22" i="6" s="1"/>
  <c r="U21" i="6"/>
  <c r="V21" i="6" s="1"/>
  <c r="U20" i="6"/>
  <c r="V20" i="6" s="1"/>
  <c r="U19" i="6"/>
  <c r="V19" i="6" s="1"/>
  <c r="U18" i="6"/>
  <c r="V18" i="6" s="1"/>
  <c r="U17" i="6"/>
  <c r="V17" i="6" s="1"/>
  <c r="U16" i="6"/>
  <c r="V16" i="6" s="1"/>
  <c r="U15" i="6"/>
  <c r="V15" i="6" s="1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U14" i="6"/>
  <c r="V14" i="6" s="1"/>
  <c r="Q13" i="6"/>
  <c r="R13" i="6" s="1"/>
  <c r="S13" i="6" s="1"/>
  <c r="T13" i="6" s="1"/>
  <c r="U13" i="6" s="1"/>
  <c r="V13" i="6" s="1"/>
  <c r="W13" i="6" s="1"/>
  <c r="U15" i="5" l="1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14" i="5"/>
  <c r="V84" i="5" l="1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V14" i="5"/>
  <c r="Q13" i="5"/>
  <c r="R13" i="5" s="1"/>
  <c r="S13" i="5" s="1"/>
  <c r="T13" i="5" s="1"/>
  <c r="U13" i="5" s="1"/>
  <c r="V13" i="5" s="1"/>
  <c r="W13" i="5" s="1"/>
  <c r="U69" i="4" l="1"/>
  <c r="U14" i="4"/>
  <c r="U84" i="4" l="1"/>
  <c r="V84" i="4" s="1"/>
  <c r="U83" i="4"/>
  <c r="V83" i="4" s="1"/>
  <c r="U82" i="4"/>
  <c r="V82" i="4" s="1"/>
  <c r="U81" i="4"/>
  <c r="V81" i="4" s="1"/>
  <c r="U80" i="4"/>
  <c r="V80" i="4" s="1"/>
  <c r="U79" i="4"/>
  <c r="V79" i="4" s="1"/>
  <c r="U78" i="4"/>
  <c r="V78" i="4" s="1"/>
  <c r="U77" i="4"/>
  <c r="V77" i="4" s="1"/>
  <c r="U76" i="4"/>
  <c r="V76" i="4" s="1"/>
  <c r="U75" i="4"/>
  <c r="V75" i="4" s="1"/>
  <c r="U74" i="4"/>
  <c r="V74" i="4" s="1"/>
  <c r="U73" i="4"/>
  <c r="V73" i="4" s="1"/>
  <c r="U72" i="4"/>
  <c r="V72" i="4" s="1"/>
  <c r="U71" i="4"/>
  <c r="V71" i="4" s="1"/>
  <c r="U70" i="4"/>
  <c r="V70" i="4" s="1"/>
  <c r="V69" i="4"/>
  <c r="U68" i="4"/>
  <c r="V68" i="4" s="1"/>
  <c r="U67" i="4"/>
  <c r="V67" i="4" s="1"/>
  <c r="U66" i="4"/>
  <c r="V66" i="4" s="1"/>
  <c r="U65" i="4"/>
  <c r="V65" i="4" s="1"/>
  <c r="U64" i="4"/>
  <c r="V64" i="4" s="1"/>
  <c r="U63" i="4"/>
  <c r="V63" i="4" s="1"/>
  <c r="U62" i="4"/>
  <c r="V62" i="4" s="1"/>
  <c r="U61" i="4"/>
  <c r="V61" i="4" s="1"/>
  <c r="U60" i="4"/>
  <c r="V60" i="4" s="1"/>
  <c r="U59" i="4"/>
  <c r="V59" i="4" s="1"/>
  <c r="U58" i="4"/>
  <c r="V58" i="4" s="1"/>
  <c r="U57" i="4"/>
  <c r="V57" i="4" s="1"/>
  <c r="U56" i="4"/>
  <c r="V56" i="4" s="1"/>
  <c r="U55" i="4"/>
  <c r="V55" i="4" s="1"/>
  <c r="U54" i="4"/>
  <c r="V54" i="4" s="1"/>
  <c r="U53" i="4"/>
  <c r="V53" i="4" s="1"/>
  <c r="U52" i="4"/>
  <c r="V52" i="4" s="1"/>
  <c r="U51" i="4"/>
  <c r="V51" i="4" s="1"/>
  <c r="U50" i="4"/>
  <c r="V50" i="4" s="1"/>
  <c r="U49" i="4"/>
  <c r="V49" i="4" s="1"/>
  <c r="U48" i="4"/>
  <c r="V48" i="4" s="1"/>
  <c r="U47" i="4"/>
  <c r="V47" i="4" s="1"/>
  <c r="U46" i="4"/>
  <c r="V46" i="4" s="1"/>
  <c r="U45" i="4"/>
  <c r="V45" i="4" s="1"/>
  <c r="U44" i="4"/>
  <c r="V44" i="4" s="1"/>
  <c r="U43" i="4"/>
  <c r="V43" i="4" s="1"/>
  <c r="U42" i="4"/>
  <c r="V42" i="4" s="1"/>
  <c r="U41" i="4"/>
  <c r="V41" i="4" s="1"/>
  <c r="U40" i="4"/>
  <c r="V40" i="4" s="1"/>
  <c r="U39" i="4"/>
  <c r="V39" i="4" s="1"/>
  <c r="U38" i="4"/>
  <c r="V38" i="4" s="1"/>
  <c r="U37" i="4"/>
  <c r="V37" i="4" s="1"/>
  <c r="U36" i="4"/>
  <c r="V36" i="4" s="1"/>
  <c r="U35" i="4"/>
  <c r="V35" i="4" s="1"/>
  <c r="U34" i="4"/>
  <c r="V34" i="4" s="1"/>
  <c r="U33" i="4"/>
  <c r="V33" i="4" s="1"/>
  <c r="U32" i="4"/>
  <c r="V32" i="4" s="1"/>
  <c r="U31" i="4"/>
  <c r="V31" i="4" s="1"/>
  <c r="U30" i="4"/>
  <c r="V30" i="4" s="1"/>
  <c r="U29" i="4"/>
  <c r="V29" i="4" s="1"/>
  <c r="U28" i="4"/>
  <c r="V28" i="4" s="1"/>
  <c r="U27" i="4"/>
  <c r="V27" i="4" s="1"/>
  <c r="U26" i="4"/>
  <c r="V26" i="4" s="1"/>
  <c r="U25" i="4"/>
  <c r="V25" i="4" s="1"/>
  <c r="U24" i="4"/>
  <c r="V24" i="4" s="1"/>
  <c r="U23" i="4"/>
  <c r="V23" i="4" s="1"/>
  <c r="U22" i="4"/>
  <c r="V22" i="4" s="1"/>
  <c r="U21" i="4"/>
  <c r="V21" i="4" s="1"/>
  <c r="U20" i="4"/>
  <c r="V20" i="4" s="1"/>
  <c r="U19" i="4"/>
  <c r="V19" i="4" s="1"/>
  <c r="U18" i="4"/>
  <c r="V18" i="4" s="1"/>
  <c r="U17" i="4"/>
  <c r="V17" i="4" s="1"/>
  <c r="U16" i="4"/>
  <c r="V16" i="4" s="1"/>
  <c r="U15" i="4"/>
  <c r="V15" i="4" s="1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V14" i="4"/>
  <c r="Q13" i="4"/>
  <c r="R13" i="4" s="1"/>
  <c r="S13" i="4" s="1"/>
  <c r="T13" i="4" s="1"/>
  <c r="U13" i="4" s="1"/>
  <c r="V13" i="4" s="1"/>
  <c r="W13" i="4" s="1"/>
  <c r="U75" i="3" l="1"/>
  <c r="U14" i="3" l="1"/>
  <c r="V14" i="3" s="1"/>
  <c r="U15" i="3" l="1"/>
  <c r="V15" i="3" s="1"/>
  <c r="U16" i="3"/>
  <c r="V16" i="3" s="1"/>
  <c r="U17" i="3"/>
  <c r="V17" i="3" s="1"/>
  <c r="U18" i="3"/>
  <c r="V18" i="3" s="1"/>
  <c r="U19" i="3"/>
  <c r="V19" i="3" s="1"/>
  <c r="U20" i="3"/>
  <c r="V20" i="3" s="1"/>
  <c r="U21" i="3"/>
  <c r="V21" i="3" s="1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U30" i="3"/>
  <c r="V30" i="3" s="1"/>
  <c r="U31" i="3"/>
  <c r="V31" i="3" s="1"/>
  <c r="U32" i="3"/>
  <c r="V32" i="3" s="1"/>
  <c r="U33" i="3"/>
  <c r="V33" i="3" s="1"/>
  <c r="U34" i="3"/>
  <c r="V34" i="3" s="1"/>
  <c r="U35" i="3"/>
  <c r="V35" i="3" s="1"/>
  <c r="U36" i="3"/>
  <c r="V36" i="3" s="1"/>
  <c r="U37" i="3"/>
  <c r="V37" i="3" s="1"/>
  <c r="U38" i="3"/>
  <c r="V38" i="3" s="1"/>
  <c r="U39" i="3"/>
  <c r="V39" i="3" s="1"/>
  <c r="U40" i="3"/>
  <c r="V40" i="3" s="1"/>
  <c r="U41" i="3"/>
  <c r="V41" i="3" s="1"/>
  <c r="U42" i="3"/>
  <c r="V42" i="3" s="1"/>
  <c r="U43" i="3"/>
  <c r="V43" i="3" s="1"/>
  <c r="U44" i="3"/>
  <c r="V44" i="3" s="1"/>
  <c r="U45" i="3"/>
  <c r="V45" i="3" s="1"/>
  <c r="U46" i="3"/>
  <c r="V46" i="3" s="1"/>
  <c r="U47" i="3"/>
  <c r="V47" i="3" s="1"/>
  <c r="U48" i="3"/>
  <c r="V48" i="3" s="1"/>
  <c r="U49" i="3"/>
  <c r="V49" i="3" s="1"/>
  <c r="U50" i="3"/>
  <c r="V50" i="3" s="1"/>
  <c r="U51" i="3"/>
  <c r="V51" i="3" s="1"/>
  <c r="U52" i="3"/>
  <c r="V52" i="3" s="1"/>
  <c r="U53" i="3"/>
  <c r="V53" i="3" s="1"/>
  <c r="U54" i="3"/>
  <c r="V54" i="3" s="1"/>
  <c r="U55" i="3"/>
  <c r="V55" i="3" s="1"/>
  <c r="U56" i="3"/>
  <c r="V56" i="3" s="1"/>
  <c r="U57" i="3"/>
  <c r="V57" i="3" s="1"/>
  <c r="U58" i="3"/>
  <c r="V58" i="3" s="1"/>
  <c r="U59" i="3"/>
  <c r="V59" i="3" s="1"/>
  <c r="U60" i="3"/>
  <c r="V60" i="3" s="1"/>
  <c r="U61" i="3"/>
  <c r="V61" i="3" s="1"/>
  <c r="U62" i="3"/>
  <c r="V62" i="3" s="1"/>
  <c r="U63" i="3"/>
  <c r="V63" i="3" s="1"/>
  <c r="U64" i="3"/>
  <c r="V64" i="3" s="1"/>
  <c r="U65" i="3"/>
  <c r="V65" i="3" s="1"/>
  <c r="U66" i="3"/>
  <c r="V66" i="3" s="1"/>
  <c r="U67" i="3"/>
  <c r="V67" i="3" s="1"/>
  <c r="U68" i="3"/>
  <c r="V68" i="3" s="1"/>
  <c r="U69" i="3"/>
  <c r="V69" i="3" s="1"/>
  <c r="U70" i="3"/>
  <c r="V70" i="3" s="1"/>
  <c r="U71" i="3"/>
  <c r="V71" i="3" s="1"/>
  <c r="U72" i="3"/>
  <c r="V72" i="3" s="1"/>
  <c r="U73" i="3"/>
  <c r="V73" i="3" s="1"/>
  <c r="U74" i="3"/>
  <c r="V74" i="3" s="1"/>
  <c r="V75" i="3"/>
  <c r="U76" i="3"/>
  <c r="V76" i="3" s="1"/>
  <c r="U77" i="3"/>
  <c r="V77" i="3" s="1"/>
  <c r="U78" i="3"/>
  <c r="V78" i="3" s="1"/>
  <c r="U79" i="3"/>
  <c r="V79" i="3" s="1"/>
  <c r="U80" i="3"/>
  <c r="V80" i="3" s="1"/>
  <c r="U81" i="3"/>
  <c r="V81" i="3" s="1"/>
  <c r="U82" i="3"/>
  <c r="V82" i="3" s="1"/>
  <c r="U83" i="3"/>
  <c r="V83" i="3" s="1"/>
  <c r="U84" i="3"/>
  <c r="V84" i="3" s="1"/>
  <c r="A15" i="3" l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Q13" i="3"/>
  <c r="R13" i="3" s="1"/>
  <c r="S13" i="3" s="1"/>
  <c r="T13" i="3" s="1"/>
  <c r="U13" i="3" s="1"/>
  <c r="V13" i="3" s="1"/>
  <c r="W13" i="3" s="1"/>
  <c r="A15" i="11" l="1"/>
  <c r="A16" i="11" s="1"/>
  <c r="A17" i="11" s="1"/>
  <c r="A18" i="11" s="1"/>
  <c r="A19" i="11" s="1"/>
  <c r="A20" i="11" s="1"/>
  <c r="A21" i="11" s="1"/>
  <c r="A22" i="11" s="1"/>
  <c r="A23" i="11" s="1"/>
  <c r="A25" i="1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</calcChain>
</file>

<file path=xl/comments1.xml><?xml version="1.0" encoding="utf-8"?>
<comments xmlns="http://schemas.openxmlformats.org/spreadsheetml/2006/main">
  <authors>
    <author>Михеева Татьяна Ивановна</author>
  </authors>
  <commentLis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10.xml><?xml version="1.0" encoding="utf-8"?>
<comments xmlns="http://schemas.openxmlformats.org/spreadsheetml/2006/main">
  <authors>
    <author>Михеева Татьяна Ивановна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P27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comments11.xml><?xml version="1.0" encoding="utf-8"?>
<comments xmlns="http://schemas.openxmlformats.org/spreadsheetml/2006/main">
  <authors>
    <author>Михеева Татьяна Ивановна</author>
    <author>Козак Виктория Вячеславовна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F54" authorId="1">
      <text>
        <r>
          <rPr>
            <b/>
            <sz val="9"/>
            <color indexed="81"/>
            <rFont val="Tahoma"/>
            <family val="2"/>
            <charset val="204"/>
          </rPr>
          <t>Козак Виктория Вячеславовна:</t>
        </r>
        <r>
          <rPr>
            <sz val="9"/>
            <color indexed="81"/>
            <rFont val="Tahoma"/>
            <family val="2"/>
            <charset val="204"/>
          </rPr>
          <t xml:space="preserve">
большая сумма изменений по охране</t>
        </r>
      </text>
    </comment>
  </commentList>
</comments>
</file>

<file path=xl/comments12.xml><?xml version="1.0" encoding="utf-8"?>
<comments xmlns="http://schemas.openxmlformats.org/spreadsheetml/2006/main">
  <authors>
    <author>Михеева Татьяна Ивановна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P27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comments2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3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4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5.xml><?xml version="1.0" encoding="utf-8"?>
<comments xmlns="http://schemas.openxmlformats.org/spreadsheetml/2006/main">
  <authors>
    <author>Михеева Татьяна Ивановна</author>
    <author>Ильина Инна Владимировна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B22" authorId="1">
      <text>
        <r>
          <rPr>
            <b/>
            <sz val="9"/>
            <color indexed="81"/>
            <rFont val="Tahoma"/>
            <family val="2"/>
            <charset val="204"/>
          </rPr>
          <t>Ильина Инна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мы уже неоднократно их отмечали</t>
        </r>
      </text>
    </comment>
  </commentList>
</comments>
</file>

<file path=xl/comments6.xml><?xml version="1.0" encoding="utf-8"?>
<comments xmlns="http://schemas.openxmlformats.org/spreadsheetml/2006/main">
  <authors>
    <author>Михеева Татьяна Ивановна</author>
    <author>Ильина Инна Владимировна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B22" authorId="1">
      <text>
        <r>
          <rPr>
            <b/>
            <sz val="9"/>
            <color indexed="81"/>
            <rFont val="Tahoma"/>
            <family val="2"/>
            <charset val="204"/>
          </rPr>
          <t>Ильина Инна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мы уже неоднократно их отмечали</t>
        </r>
      </text>
    </comment>
  </commentList>
</comments>
</file>

<file path=xl/comments7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O35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Информацию по этому иску не представили в 3 квартале</t>
        </r>
      </text>
    </comment>
  </commentList>
</comments>
</file>

<file path=xl/comments8.xml><?xml version="1.0" encoding="utf-8"?>
<comments xmlns="http://schemas.openxmlformats.org/spreadsheetml/2006/main">
  <authors>
    <author>Михеева Татьяна Ивановна</author>
    <author>Горкаева Елена Андреевна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U11" authorId="1">
      <text>
        <r>
          <rPr>
            <b/>
            <sz val="9"/>
            <color indexed="81"/>
            <rFont val="Tahoma"/>
            <family val="2"/>
            <charset val="204"/>
          </rPr>
          <t>Горкаева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Стоит ли создать сноску: нарушения представления бюдж.отчетности за 2018 год?</t>
        </r>
      </text>
    </comment>
  </commentList>
</comments>
</file>

<file path=xl/comments9.xml><?xml version="1.0" encoding="utf-8"?>
<comments xmlns="http://schemas.openxmlformats.org/spreadsheetml/2006/main">
  <authors>
    <author>Михеева Татьяна Ивановна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P27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sharedStrings.xml><?xml version="1.0" encoding="utf-8"?>
<sst xmlns="http://schemas.openxmlformats.org/spreadsheetml/2006/main" count="2968" uniqueCount="280">
  <si>
    <t>Мониторинг качества финансового менеджмента</t>
  </si>
  <si>
    <t>показатели</t>
  </si>
  <si>
    <t>кассовое исполнение средств федерального бюджета на осуществление деятельности территориального органа Роскомнадзора</t>
  </si>
  <si>
    <t>%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</si>
  <si>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</si>
  <si>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</si>
  <si>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</si>
  <si>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</si>
  <si>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</si>
  <si>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</si>
  <si>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</si>
  <si>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</si>
  <si>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</si>
  <si>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</si>
  <si>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</si>
  <si>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</si>
  <si>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</si>
  <si>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</si>
  <si>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</si>
  <si>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</si>
  <si>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</si>
  <si>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</si>
  <si>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</si>
  <si>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</si>
  <si>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</si>
  <si>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</si>
  <si>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</si>
  <si>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</si>
  <si>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</si>
  <si>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</si>
  <si>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</si>
  <si>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</si>
  <si>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</si>
  <si>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</si>
  <si>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</si>
  <si>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</si>
  <si>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</si>
  <si>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</si>
  <si>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</si>
  <si>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</si>
  <si>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</si>
  <si>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</si>
  <si>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</si>
  <si>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</si>
  <si>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</si>
  <si>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</si>
  <si>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</si>
  <si>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</si>
  <si>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</si>
  <si>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</si>
  <si>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</si>
  <si>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</si>
  <si>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</si>
  <si>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</si>
  <si>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</si>
  <si>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</si>
  <si>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</si>
  <si>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</si>
  <si>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</si>
  <si>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</si>
  <si>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</si>
  <si>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</si>
  <si>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</si>
  <si>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 xml:space="preserve">кол-во </t>
  </si>
  <si>
    <t>баллы</t>
  </si>
  <si>
    <t>Итого: общее количество баллов</t>
  </si>
  <si>
    <t>кол-во</t>
  </si>
  <si>
    <t>Оценка среднего уровня качества финансовго менеджента</t>
  </si>
  <si>
    <t>"УТВЕРЖДАЮ"</t>
  </si>
  <si>
    <t>количество судебных 
исков</t>
  </si>
  <si>
    <t>_____________________ А.А. Панков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</si>
  <si>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</si>
  <si>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</si>
  <si>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</si>
  <si>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</si>
  <si>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</si>
  <si>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</si>
  <si>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</si>
  <si>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</si>
  <si>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</si>
  <si>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</si>
  <si>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III</t>
  </si>
  <si>
    <t>I</t>
  </si>
  <si>
    <t>II</t>
  </si>
  <si>
    <t>IV</t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</si>
  <si>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</si>
  <si>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</si>
  <si>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</si>
  <si>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</si>
  <si>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</si>
  <si>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</si>
  <si>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</si>
  <si>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количество фактов (от 1 до 3 за отчетный квартал) отклонения кассового исполнения бюджета по расходам от прогноза кассовых выплат по расходам (более 15% в меньшую или большую стороны)</t>
  </si>
  <si>
    <t>Врио начальника Финансового управления - главного бухгалтера</t>
  </si>
  <si>
    <t>И.В. Ильина</t>
  </si>
  <si>
    <t>Заместитель руководителя</t>
  </si>
  <si>
    <t>№ п/п</t>
  </si>
  <si>
    <r>
      <rPr>
        <b/>
        <sz val="8"/>
        <rFont val="Arial Cyr"/>
        <charset val="204"/>
      </rPr>
      <t>ДАЛЬНЕВОСТОЧНОЕ  УПРАВЛЕНИЕ РОСКОМНАДЗОРА</t>
    </r>
    <r>
      <rPr>
        <sz val="8"/>
        <rFont val="Arial Cyr"/>
        <family val="2"/>
        <charset val="204"/>
      </rPr>
      <t xml:space="preserve"> </t>
    </r>
  </si>
  <si>
    <r>
      <rPr>
        <b/>
        <sz val="8"/>
        <rFont val="Arial Cyr"/>
        <charset val="204"/>
      </rPr>
      <t>ЕНИСЕЙСКОЕ УПРАВЛЕНИЕ РОСКОМНАДЗОРА</t>
    </r>
    <r>
      <rPr>
        <sz val="8"/>
        <rFont val="Arial Cyr"/>
        <charset val="204"/>
      </rPr>
      <t xml:space="preserve"> </t>
    </r>
  </si>
  <si>
    <t>объем дебиторской задолженности</t>
  </si>
  <si>
    <t>объем кредиторской задолженности</t>
  </si>
  <si>
    <t>"____"                     2017  г.</t>
  </si>
  <si>
    <t>ТУ Роскомнадзора за 3 квартал 2017 года</t>
  </si>
  <si>
    <t>Рейтинг:                                I - группа                (1,32≤коэфф.≤1,34);                     II- группа                               (1,22≤коэфф.≤1,31);                     III- группа                       (1,1≤коэфф.≤1,21);                                         IV- группа                     (коэфф. &lt;1,1).</t>
  </si>
  <si>
    <t>ТУ Роскомнадзора за 4 квартал 2017 года</t>
  </si>
  <si>
    <t>"____"                     2018  г.</t>
  </si>
  <si>
    <t>Начальник Финансового управления - главный бухгалтер</t>
  </si>
  <si>
    <t>в приказе не указаны баллы за 4 квартал</t>
  </si>
  <si>
    <t>Рейтинг:                                I - группа                (0,92≤коэфф);                     II- группа                               (0,89≤коэфф.≤0,91);                     III- группа                       (0,83≤коэфф.≤0,87);                                         IV- группа                     (коэфф. &lt;0,82).</t>
  </si>
  <si>
    <t>ТУ Роскомнадзора за 1 квартале 2018 года</t>
  </si>
  <si>
    <t xml:space="preserve">I </t>
  </si>
  <si>
    <t>Рейтинг:                                I - группа                (1,34≤коэфф);                     II- группа                               (1,13≤коэфф.≤1,27);                     III- группа                       (0,63≤коэфф.≤0,92);                                         IV- группа                     (коэфф. &lt;0,63).</t>
  </si>
  <si>
    <t>Рейтинг:                                I - группа                (1,34≤коэфф);                     II- группа                               (1,13≤коэфф.≤1,32);                     III- группа                       (0,63≤коэфф.≤0,99);                                         IV- группа                     (коэфф. &lt;0,63).</t>
  </si>
  <si>
    <t>ТУ Роскомнадзора за 2 квартале 2018 года</t>
  </si>
  <si>
    <t>Рейтинг:                                I - группа                (1,62≤коэфф);                     II- группа                               (1,27≤коэфф.≤1,41);                     III- группа                       (1,06≤коэфф.≤1,2);                                         IV- группа                     (коэфф. &lt;1,05).</t>
  </si>
  <si>
    <t>ТУ Роскомнадзора за 3 квартал 2018 года</t>
  </si>
  <si>
    <t>Рейтинг:                                I - группа                (1,62≤коэфф);                     II- группа                               (1,48≤коэфф.≤1,61);                     III- группа                       (1,34≤коэфф.≤1,47);                                         IV- группа                     (коэфф. &lt;1,33).</t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</si>
  <si>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</si>
  <si>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</si>
  <si>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</si>
  <si>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</si>
  <si>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</si>
  <si>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</si>
  <si>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</si>
  <si>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</si>
  <si>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</si>
  <si>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ВОРОНЕЖСКОЙ ОБЛАСТИ</t>
    </r>
  </si>
  <si>
    <r>
      <rPr>
        <b/>
        <sz val="8"/>
        <color theme="1"/>
        <rFont val="Arial Cyr"/>
        <charset val="204"/>
      </rPr>
      <t>ДАЛЬНЕВОСТОЧНОЕ  УПРАВЛЕНИЕ РОСКОМНАДЗОРА</t>
    </r>
    <r>
      <rPr>
        <sz val="8"/>
        <color theme="1"/>
        <rFont val="Arial Cyr"/>
        <family val="2"/>
        <charset val="204"/>
      </rPr>
      <t xml:space="preserve"> </t>
    </r>
  </si>
  <si>
    <r>
      <rPr>
        <b/>
        <sz val="8"/>
        <color theme="1"/>
        <rFont val="Arial Cyr"/>
        <charset val="204"/>
      </rPr>
      <t>ЕНИСЕЙСКОЕ УПРАВЛЕНИЕ РОСКОМНАДЗОРА</t>
    </r>
    <r>
      <rPr>
        <sz val="8"/>
        <color theme="1"/>
        <rFont val="Arial Cyr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</si>
  <si>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</si>
  <si>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</si>
  <si>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</si>
  <si>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</si>
  <si>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</si>
  <si>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</si>
  <si>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</si>
  <si>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</si>
  <si>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</si>
  <si>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</si>
  <si>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</si>
  <si>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</si>
  <si>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</si>
  <si>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</si>
  <si>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</si>
  <si>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</si>
  <si>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</si>
  <si>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</si>
  <si>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</si>
  <si>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</si>
  <si>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</si>
  <si>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</si>
  <si>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</si>
  <si>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</si>
  <si>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</si>
  <si>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</si>
  <si>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</si>
  <si>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</si>
  <si>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</si>
  <si>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</si>
  <si>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</si>
  <si>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</si>
  <si>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</si>
  <si>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</si>
  <si>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</si>
  <si>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 xml:space="preserve">РЕСПУБЛИКЕ </t>
    </r>
    <r>
      <rPr>
        <b/>
        <sz val="8"/>
        <color theme="1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</si>
  <si>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</si>
  <si>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</si>
  <si>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</si>
  <si>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</si>
  <si>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</si>
  <si>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</si>
  <si>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</si>
  <si>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</si>
  <si>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</si>
  <si>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</si>
  <si>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</si>
  <si>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</si>
  <si>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</si>
  <si>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</si>
  <si>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</si>
  <si>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</si>
  <si>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</si>
  <si>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</si>
  <si>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</si>
  <si>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</si>
  <si>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</si>
  <si>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</si>
  <si>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ЯРОСЛАВСКОЙ ОБЛАСТИ </t>
    </r>
  </si>
  <si>
    <t>"____"                     2019  г.</t>
  </si>
  <si>
    <t>ТУ Роскомнадзора за 4 квартал 2018 года</t>
  </si>
  <si>
    <t>Рейтинг:                                I - группа                (0,92≤коэфф);                     II- группа                               (0,85≤коэфф.);                     III- группа                       (0,77≤коэфф.);                                         IV- группа                     (0,7≤коэфф.).</t>
  </si>
  <si>
    <t>ТУ Роскомнадзора за 1 квартал 2019 года</t>
  </si>
  <si>
    <t>количество фактов нарушения порядка формирования                 и представления  квартальной бюджетной отчетности</t>
  </si>
  <si>
    <t>Рейтинг:                                I - группа                (1,34≤коэфф);                     II- группа                               (1,20≤коэфф.);                     III- группа                       (0,99≤коэфф.);                                         IV- группа                     (0,49≤коэфф.).</t>
  </si>
  <si>
    <t>ТУ Роскомнадзора за 2 квартал 2019 года</t>
  </si>
  <si>
    <t>УПРАВЛЕНИЕ РОСКОМНАДЗОРА ПО АЛТАЙСКОМУ КРАЮ И РЕСПУБЛИКЕ АЛТАЙ</t>
  </si>
  <si>
    <t>УПРАВЛЕНИЕ РОСКОМНАДЗОРА ПО АМУРСКОЙ ОБЛАСТИ</t>
  </si>
  <si>
    <t>УПРАВЛЕНИЕ РОСКОМНАДЗОРА ПО АРХАНГЕЛЬСКОЙ ОБЛАСТИ И НЕНЕЦКОМУ АВТОНОМНОМУ ОКРУГУ</t>
  </si>
  <si>
    <t>УПРАВЛЕНИЕ РОСКОМНАДЗОРА ПО АСТРАХАНСКОЙ ОБЛАСТИ</t>
  </si>
  <si>
    <t>УПРАВЛЕНИЕ РОСКОМНАДЗОРА ПО БЕЛГОРОДСКОЙ ОБЛАСТИ</t>
  </si>
  <si>
    <t>УПРАВЛЕНИЕ РОСКОМНАДЗОРА ПО БРЯНСКОЙ ОБЛАСТИ</t>
  </si>
  <si>
    <t>УПРАВЛЕНИЕ РОСКОМНАДЗОРА ПО ВЛАДИМИРСКОЙ ОБЛАСТИ</t>
  </si>
  <si>
    <t>УПРАВЛЕНИЕ РОСКОМНАДЗОРА ПО ВОЛГОГРАДСКОЙ ОБЛАСТИ И РЕСПУБЛИКЕ КАЛМЫКИЯ</t>
  </si>
  <si>
    <t>УПРАВЛЕНИЕ РОСКОМНАДЗОРА ПО ВОЛОГОДСКОЙ ОБЛАСТИ</t>
  </si>
  <si>
    <t>УПРАВЛЕНИЕ РОСКОМНАДЗОРА ПО ВОРОНЕЖСКОЙ ОБЛАСТИ</t>
  </si>
  <si>
    <t xml:space="preserve">ДАЛЬНЕВОСТОЧНОЕ  УПРАВЛЕНИЕ РОСКОМНАДЗОРА </t>
  </si>
  <si>
    <t xml:space="preserve">ЕНИСЕЙСКОЕ УПРАВЛЕНИЕ РОСКОМНАДЗОРА </t>
  </si>
  <si>
    <t>УПРАВЛЕНИЕ РОСКОМНАДЗОРА ПО ЗАБАЙКАЛЬСКОМУ КРАЮ</t>
  </si>
  <si>
    <t>УПРАВЛЕНИЕ РОСКОМНАДЗОРА ПО ИВАНОВСКОЙ ОБЛАСТИ</t>
  </si>
  <si>
    <t xml:space="preserve">УПРАВЛЕНИЕ РОСКОМНАДЗОРА ПО ИРКУТСКОЙ ОБЛАСТИ </t>
  </si>
  <si>
    <t>УПРАВЛЕНИЕ РОСКОМНАДЗОРА ПО КАБАРДИНО-БАЛКАРСКОЙ РЕСПУБЛИКЕ</t>
  </si>
  <si>
    <t>УПРАВЛЕНИЕ РОСКОМНАДЗОРА ПО КАЛИНИНГРАДСКОЙ ОБЛАСТИ</t>
  </si>
  <si>
    <t>УПРАВЛЕНИЕ РОСКОМНАДЗОРА ПО КАЛУЖСКОЙ ОБЛАСТИ</t>
  </si>
  <si>
    <t>УПРАВЛЕНИЕ РОСКОМНАДЗОРА ПО КАМЧАТСКОМУ КРАЮ</t>
  </si>
  <si>
    <t>УПРАВЛЕНИЕ РОСКОМНАДЗОРА ПО КАРАЧАЕВО-ЧЕРКЕССКОЙ РЕСПУБЛИКЕ</t>
  </si>
  <si>
    <t>УПРАВЛЕНИЕ РОСКОМНАДЗОРА ПО КЕМЕРОВСКОЙ ОБЛАСТИ</t>
  </si>
  <si>
    <t>УПРАВЛЕНИЕ РОСКОМНАДЗОРА ПО КИРОВСКОЙ ОБЛАСТИ</t>
  </si>
  <si>
    <t>УПРАВЛЕНИЕ РОСКОМНАДЗОРА ПО КОСТРОМСКОЙ ОБЛАСТИ</t>
  </si>
  <si>
    <t>УПРАВЛЕНИЕ РОСКОМНАДЗОРА ПО КУРГАНСКОЙ ОБЛАСТИ</t>
  </si>
  <si>
    <t>УПРАВЛЕНИЕ РОСКОМНАДЗОРА ПО КУРСКОЙ ОБЛАСТИ</t>
  </si>
  <si>
    <t>УПРАВЛЕНИЕ РОСКОМНАДЗОРА ПО ЛИПЕЦКОЙ ОБЛАСТИ</t>
  </si>
  <si>
    <t>УПРАВЛЕНИЕ РОСКОМНАДЗОРА ПО МАГАДАНСКОЙ ОБЛАСТИ И ЧУКОТСКОМУ АВТОНОМНОМУ ОКРУГУ</t>
  </si>
  <si>
    <t>УПРАВЛЕНИЕ РОСКОМНАДЗОРА ПО МУРМАНСКОЙ ОБЛАСТИ</t>
  </si>
  <si>
    <t>УПРАВЛЕНИЕ РОСКОМНАДЗОРА ПО НОВГОРОДСКОЙ ОБЛАСТИ</t>
  </si>
  <si>
    <t>УПРАВЛЕНИЕ РОСКОМНАДЗОРА ПО ОМСКОЙ ОБЛАСТИ</t>
  </si>
  <si>
    <t>УПРАВЛЕНИЕ РОСКОМНАДЗОРА ПО ОРЕНБУРГСКОЙ ОБЛАСТИ</t>
  </si>
  <si>
    <t>УПРАВЛЕНИЕ РОСКОМНАДЗОРА ПО ОРЛОВСКОЙ ОБЛАСТИ</t>
  </si>
  <si>
    <t>УПРАВЛЕНИЕ РОСКОМНАДЗОРА ПО ПЕНЗЕНСКОЙ ОБЛАСТИ</t>
  </si>
  <si>
    <t>УПРАВЛЕНИЕ РОСКОМНАДЗОРА ПО ПЕРМСКОМУ КРАЮ</t>
  </si>
  <si>
    <t>УПРАВЛЕНИЕ РОСКОМНАДЗОРА ПО ПРИВОЛЖСКОМУ ФО</t>
  </si>
  <si>
    <t>УПРАВЛЕНИЕ РОСКОМНАДЗОРА ПО ПРИМОРСКОМУ КРАЮ</t>
  </si>
  <si>
    <t>УПРАВЛЕНИЕ РОСКОМНАДЗОРА ПО ПСКОВСКОЙ ОБЛАСТИ</t>
  </si>
  <si>
    <t>УПРАВЛЕНИЕ РОСКОМНАДЗОРА ПО РЕСПУБЛИКЕ БАШКОРТОСТАН</t>
  </si>
  <si>
    <t>УПРАВЛЕНИЕ РОСКОМНАДЗОРА ПО РЕСПУБЛИКЕ БУРЯТИЯ</t>
  </si>
  <si>
    <t>УПРАВЛЕНИЕ РОСКОМНАДЗОРА ПО РЕСПУБЛИКЕ ДАГЕСТАН</t>
  </si>
  <si>
    <t>УПРАВЛЕНИЕ РОСКОМНАДЗОРА ПО РЕСПУБЛИКЕ ИНГУШЕТИЯ</t>
  </si>
  <si>
    <t>УПРАВЛЕНИЕ РОСКОМНАДЗОРА ПО РЕСПУБЛИКЕ КАРЕЛИЯ</t>
  </si>
  <si>
    <t>УПРАВЛЕНИЕ РОСКОМНАДЗОРА ПО РЕСПУБЛИКЕ КОМИ</t>
  </si>
  <si>
    <t>УПРАВЛЕНИЕ РОСКОМНАДЗОРА ПО РЕСПУБЛИКЕ КРЫМ И ГОРОДУ СЕВАСТОПОЛЬ</t>
  </si>
  <si>
    <t>УПРАВЛЕНИЕ РОСКОМНАДЗОРА ПО РЕСПУБЛИКЕ МАРИЙ ЭЛ</t>
  </si>
  <si>
    <t>УПРАВЛЕНИЕ РОСКОМНАДЗОРА ПО РЕСПУБЛИКЕ МОРДОВИЯ</t>
  </si>
  <si>
    <t>УПРАВЛЕНИЕ РОСКОМНАДЗОРА ПО РЕСПУБЛИКЕ САХА (ЯКУТИЯ)</t>
  </si>
  <si>
    <t>УПРАВЛЕНИЕ РОСКОМНАДЗОРА ПО РЕСПУБЛИКЕ СЕВЕРНАЯ ОСЕТИЯ-АЛАНИЯ</t>
  </si>
  <si>
    <t>УПРАВЛЕНИЕ РОСКОМНАДЗОРА ПО РЕСПУБЛИКЕ ТАТАРСТАН</t>
  </si>
  <si>
    <t>УПРАВЛЕНИЕ РОСКОМНАДЗОРА ПО РОСТОВСКОЙ ОБЛАСТИ</t>
  </si>
  <si>
    <t>УПРАВЛЕНИЕ РОСКОМНАДЗОРА ПО РЯЗАНСКОЙ ОБЛАСТИ</t>
  </si>
  <si>
    <t>УПРАВЛЕНИЕ РОСКОМНАДЗОРА ПО САМАРСКОЙ ОБЛАСТИ</t>
  </si>
  <si>
    <t>УПРАВЛЕНИЕ РОСКОМНАДЗОРА ПО САРАТОВСКОЙ ОБЛАСТИ</t>
  </si>
  <si>
    <t>УПРАВЛЕНИЕ РОСКОМНАДЗОРА ПО СЕВЕРО-ЗАПАДНОМУ ФО</t>
  </si>
  <si>
    <t>УПРАВЛЕНИЕ РОСКОМНАДЗОРА ПО СЕВЕРО-КАВКАЗСКОМУ ФО</t>
  </si>
  <si>
    <t>УПРАВЛЕНИЕ РОСКОМНАДЗОРА ПО СИБИРСКОМУ ФО</t>
  </si>
  <si>
    <t>УПРАВЛЕНИЕ РОСКОМНАДЗОРА ПО СМОЛЕНСКОЙ ОБЛАСТИ</t>
  </si>
  <si>
    <t>УПРАВЛЕНИЕ РОСКОМНАДЗОРА ПО ТАМБОВСКОЙ ОБЛАСТИ</t>
  </si>
  <si>
    <t>УПРАВЛЕНИЕ РОСКОМНАДЗОРА ПО ТВЕРСКОЙ ОБЛАСТИ</t>
  </si>
  <si>
    <t>УПРАВЛЕНИЕ РОСКОМНАДЗОРА ПО ТОМСКОЙ ОБЛАСТИ</t>
  </si>
  <si>
    <t>УПРАВЛЕНИЕ РОСКОМНАДЗОРА ПО ТУЛЬСКОЙ ОБЛАСТИ</t>
  </si>
  <si>
    <t xml:space="preserve">УПРАВЛЕНИЕ РОСКОМНАДЗОРА ПО ТЮМЕНСКОЙ ОБЛАСТИ ХАНТЫ-МАНСИЙСКОМУ АВТОНОМНОМУ ОКРУГУ - ЮГРЕ И ЯМАЛО-НЕНЕЦКОМУ АВТОНОМНОМУ ОКРУГУ </t>
  </si>
  <si>
    <t>УПРАВЛЕНИЕ РОСКОМНАДЗОРА ПО УДМУРТСКОЙ РЕСПУБЛИКЕ</t>
  </si>
  <si>
    <t>УПРАВЛЕНИЕ РОСКОМНАДЗОРА ПО УЛЬЯНОВСКОЙ ОБЛАСТИ</t>
  </si>
  <si>
    <t>УПРАВЛЕНИЕ РОСКОМНАДЗОРА ПО УРАЛЬСКОМУ ФО</t>
  </si>
  <si>
    <t>УПРАВЛЕНИЕ РОСКОМНАДЗОРА ПО ЦЕНТРАЛЬНОМУ ФО</t>
  </si>
  <si>
    <t>УПРАВЛЕНИЕ РОСКОМНАДЗОРА ПО ЧЕЛЯБИНСКОЙ ОБЛАСТИ</t>
  </si>
  <si>
    <t xml:space="preserve">УПРАВЛЕНИЕ РОСКОМНАДЗОРА ПО ЧЕЧЕНСКОЙ РЕСПУБЛИКЕ </t>
  </si>
  <si>
    <t xml:space="preserve">УПРАВЛЕНИЕ РОСКОМНАДЗОРА ПО ЧУВАШСКОЙ РЕСПУБЛИКЕ </t>
  </si>
  <si>
    <t>УПРАВЛЕНИЕ РОСКОМНАДЗОРА ПО ЮЖНОМУ ФО</t>
  </si>
  <si>
    <t xml:space="preserve">УПРАВЛЕНИЕ РОСКОМНАДЗОРА ПО ЯРОСЛАВСКОЙ ОБЛАСТИ 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</si>
  <si>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</si>
  <si>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</si>
  <si>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фактов нарушения порядка формирования                 и представления  бюджетной отчетности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</si>
  <si>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</si>
  <si>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Рейтинг:                                I - группа                (1,48≤коэфф);                     II- группа                               (1,40≤коэфф.);                     III- группа                       (0,99≤коэфф.);                                         IV- группа                     (0,69≤коэфф.).</t>
  </si>
  <si>
    <t>Рейтинг:                                I - группа                (2,36≤коэфф);                     II- группа                               (1,48≤коэфф.);                     III- группа                       (0,99≤коэфф.);                                         IV- группа                     (0,69≤коэфф.).</t>
  </si>
  <si>
    <t>ТУ Роскомнадзора за 3 квартал 2019 года</t>
  </si>
  <si>
    <t>Рейтинг:                                I - группа                (1,48≤коэфф);                     II- группа                               (1,41≤коэфф.);                     III- группа                       (1,20≤коэфф.);                                         IV- группа                     (0,92≤коэфф.).</t>
  </si>
  <si>
    <t>ТУ Роскомнадзора за 4 квартал 2019 года</t>
  </si>
  <si>
    <t>Оценка среднего уровня качества финансового менеджента</t>
  </si>
  <si>
    <t>"____"                     2020  г.</t>
  </si>
  <si>
    <t>ТУ Роскомнадзора за 2 квартал 2020 года</t>
  </si>
  <si>
    <t>Рейтинг:                                I - группа                (1,48≤коэфф);                     II- группа                               (1,41≤коэфф.);                     III- группа                       (1,06≤коэфф.);                                         IV- группа                     (0,77≤коэфф.).</t>
  </si>
  <si>
    <t>_____________________  В.В. Логунов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</si>
</sst>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.0"/>
    <numFmt numFmtId="166" formatCode="\$#,##0\ ;\(\$#,##0\)"/>
    <numFmt numFmtId="167" formatCode="0.000"/>
  </numFmts>
  <fonts count="33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 Cyr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color theme="1"/>
      <name val="Arial Cyr"/>
      <family val="2"/>
      <charset val="204"/>
    </font>
    <font>
      <b/>
      <sz val="8"/>
      <color theme="1"/>
      <name val="Arial Cyr"/>
      <family val="2"/>
      <charset val="204"/>
    </font>
    <font>
      <sz val="8"/>
      <color theme="1"/>
      <name val="Arial Cyr"/>
      <charset val="204"/>
    </font>
    <font>
      <b/>
      <sz val="8"/>
      <color theme="1"/>
      <name val="Arial Cyr"/>
      <charset val="204"/>
    </font>
    <font>
      <sz val="9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5" fillId="0" borderId="0"/>
    <xf numFmtId="3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9" fillId="0" borderId="11" applyNumberFormat="0" applyFont="0" applyFill="0" applyAlignment="0" applyProtection="0"/>
    <xf numFmtId="0" fontId="15" fillId="0" borderId="0"/>
    <xf numFmtId="0" fontId="18" fillId="0" borderId="0"/>
    <xf numFmtId="0" fontId="16" fillId="0" borderId="0"/>
    <xf numFmtId="43" fontId="17" fillId="0" borderId="0" applyFont="0" applyFill="0" applyBorder="0" applyAlignment="0" applyProtection="0"/>
    <xf numFmtId="0" fontId="16" fillId="0" borderId="0"/>
    <xf numFmtId="0" fontId="18" fillId="0" borderId="0" applyNumberFormat="0" applyFont="0" applyFill="0" applyBorder="0" applyAlignment="0" applyProtection="0"/>
    <xf numFmtId="0" fontId="12" fillId="0" borderId="0"/>
    <xf numFmtId="0" fontId="18" fillId="0" borderId="0" applyNumberFormat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</cellStyleXfs>
  <cellXfs count="19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vertical="top" wrapText="1"/>
    </xf>
    <xf numFmtId="0" fontId="0" fillId="0" borderId="1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0" fontId="9" fillId="0" borderId="0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0" xfId="0" applyNumberFormat="1"/>
    <xf numFmtId="165" fontId="0" fillId="0" borderId="0" xfId="0" applyNumberFormat="1" applyBorder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1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65" fontId="22" fillId="0" borderId="1" xfId="23" applyNumberFormat="1" applyFont="1" applyFill="1" applyBorder="1" applyAlignment="1">
      <alignment horizontal="center"/>
    </xf>
    <xf numFmtId="165" fontId="22" fillId="0" borderId="1" xfId="0" applyNumberFormat="1" applyFont="1" applyBorder="1" applyAlignment="1">
      <alignment horizontal="center"/>
    </xf>
    <xf numFmtId="1" fontId="22" fillId="0" borderId="1" xfId="0" applyNumberFormat="1" applyFont="1" applyBorder="1" applyAlignment="1">
      <alignment horizontal="center"/>
    </xf>
    <xf numFmtId="4" fontId="25" fillId="0" borderId="5" xfId="0" applyNumberFormat="1" applyFont="1" applyFill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22" fillId="0" borderId="5" xfId="0" applyNumberFormat="1" applyFont="1" applyFill="1" applyBorder="1"/>
    <xf numFmtId="165" fontId="0" fillId="0" borderId="1" xfId="23" applyNumberFormat="1" applyFont="1" applyFill="1" applyBorder="1"/>
    <xf numFmtId="0" fontId="10" fillId="0" borderId="0" xfId="0" applyFont="1" applyAlignment="1">
      <alignment horizontal="center"/>
    </xf>
    <xf numFmtId="165" fontId="0" fillId="0" borderId="0" xfId="0" applyNumberFormat="1" applyBorder="1" applyAlignment="1">
      <alignment horizontal="center"/>
    </xf>
    <xf numFmtId="4" fontId="26" fillId="0" borderId="5" xfId="0" applyNumberFormat="1" applyFont="1" applyFill="1" applyBorder="1"/>
    <xf numFmtId="4" fontId="22" fillId="4" borderId="5" xfId="0" applyNumberFormat="1" applyFont="1" applyFill="1" applyBorder="1"/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2" fontId="0" fillId="4" borderId="1" xfId="0" applyNumberFormat="1" applyFill="1" applyBorder="1" applyAlignment="1">
      <alignment horizontal="center"/>
    </xf>
    <xf numFmtId="4" fontId="27" fillId="0" borderId="5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165" fontId="0" fillId="0" borderId="1" xfId="23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/>
    </xf>
    <xf numFmtId="4" fontId="25" fillId="0" borderId="1" xfId="4" applyNumberFormat="1" applyFont="1" applyFill="1" applyBorder="1"/>
    <xf numFmtId="0" fontId="3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/>
    </xf>
    <xf numFmtId="0" fontId="8" fillId="0" borderId="0" xfId="0" applyFont="1" applyFill="1" applyAlignment="1">
      <alignment vertical="top" wrapText="1"/>
    </xf>
    <xf numFmtId="1" fontId="0" fillId="0" borderId="0" xfId="0" applyNumberFormat="1" applyFill="1" applyAlignment="1">
      <alignment horizontal="center"/>
    </xf>
    <xf numFmtId="165" fontId="0" fillId="0" borderId="0" xfId="0" applyNumberFormat="1" applyFill="1"/>
    <xf numFmtId="0" fontId="8" fillId="0" borderId="0" xfId="0" applyFont="1" applyFill="1" applyAlignment="1">
      <alignment horizontal="center" vertical="top" wrapText="1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7" fillId="0" borderId="0" xfId="0" applyFont="1" applyFill="1"/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2" fillId="0" borderId="1" xfId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2" fontId="0" fillId="0" borderId="0" xfId="0" applyNumberFormat="1" applyFill="1" applyBorder="1"/>
    <xf numFmtId="165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0" fontId="9" fillId="0" borderId="0" xfId="0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167" fontId="0" fillId="0" borderId="1" xfId="23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167" fontId="22" fillId="0" borderId="1" xfId="23" applyNumberFormat="1" applyFont="1" applyFill="1" applyBorder="1" applyAlignment="1">
      <alignment horizontal="center"/>
    </xf>
    <xf numFmtId="2" fontId="0" fillId="0" borderId="0" xfId="0" applyNumberFormat="1" applyFill="1"/>
    <xf numFmtId="0" fontId="28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center"/>
    </xf>
    <xf numFmtId="4" fontId="25" fillId="7" borderId="1" xfId="4" applyNumberFormat="1" applyFont="1" applyFill="1" applyBorder="1"/>
    <xf numFmtId="2" fontId="0" fillId="7" borderId="1" xfId="0" applyNumberFormat="1" applyFont="1" applyFill="1" applyBorder="1" applyAlignment="1">
      <alignment horizontal="center"/>
    </xf>
    <xf numFmtId="167" fontId="22" fillId="7" borderId="1" xfId="23" applyNumberFormat="1" applyFont="1" applyFill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67" fontId="0" fillId="7" borderId="1" xfId="0" applyNumberFormat="1" applyFont="1" applyFill="1" applyBorder="1" applyAlignment="1">
      <alignment horizontal="center"/>
    </xf>
    <xf numFmtId="1" fontId="0" fillId="7" borderId="1" xfId="0" applyNumberFormat="1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1" fontId="0" fillId="10" borderId="1" xfId="0" applyNumberFormat="1" applyFont="1" applyFill="1" applyBorder="1" applyAlignment="1">
      <alignment horizontal="center"/>
    </xf>
    <xf numFmtId="4" fontId="25" fillId="0" borderId="1" xfId="4" applyNumberFormat="1" applyFont="1" applyFill="1" applyBorder="1" applyAlignment="1">
      <alignment horizontal="center"/>
    </xf>
    <xf numFmtId="167" fontId="22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1" fontId="11" fillId="2" borderId="6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1" fontId="11" fillId="0" borderId="6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</cellXfs>
  <cellStyles count="25">
    <cellStyle name="Comma0" xfId="5"/>
    <cellStyle name="Currency_main2" xfId="6"/>
    <cellStyle name="Currency0" xfId="7"/>
    <cellStyle name="Date" xfId="8"/>
    <cellStyle name="Fixed" xfId="9"/>
    <cellStyle name="Heading 1" xfId="10"/>
    <cellStyle name="Heading 2" xfId="11"/>
    <cellStyle name="Normal_main2" xfId="12"/>
    <cellStyle name="Percent_main2" xfId="13"/>
    <cellStyle name="Total" xfId="14"/>
    <cellStyle name="Гиперссылка" xfId="1" builtinId="8"/>
    <cellStyle name="Обычный" xfId="0" builtinId="0"/>
    <cellStyle name="Обычный 10" xfId="3"/>
    <cellStyle name="Обычный 2" xfId="2"/>
    <cellStyle name="Обычный 2 2" xfId="4"/>
    <cellStyle name="Обычный 2 3" xfId="24"/>
    <cellStyle name="Обычный 3" xfId="15"/>
    <cellStyle name="Обычный 4" xfId="16"/>
    <cellStyle name="Обычный 5" xfId="17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N17" sqref="N17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hidden="1" customWidth="1"/>
    <col min="12" max="12" width="8.85546875" style="2" hidden="1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101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42" t="s">
        <v>0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3"/>
      <c r="V7" s="142"/>
      <c r="W7" s="142"/>
    </row>
    <row r="8" spans="1:24" ht="15" customHeight="1" x14ac:dyDescent="0.3">
      <c r="A8" s="142" t="s">
        <v>102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3"/>
      <c r="V8" s="142"/>
      <c r="W8" s="142"/>
    </row>
    <row r="9" spans="1:24" ht="6.75" customHeight="1" x14ac:dyDescent="0.3">
      <c r="C9" s="9"/>
    </row>
    <row r="10" spans="1:24" ht="13.5" customHeight="1" x14ac:dyDescent="0.25">
      <c r="A10" s="144" t="s">
        <v>96</v>
      </c>
      <c r="B10" s="144" t="s">
        <v>4</v>
      </c>
      <c r="C10" s="149" t="s">
        <v>1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1"/>
      <c r="V10" s="152" t="s">
        <v>67</v>
      </c>
      <c r="W10" s="155" t="s">
        <v>103</v>
      </c>
    </row>
    <row r="11" spans="1:24" ht="114" customHeight="1" x14ac:dyDescent="0.25">
      <c r="A11" s="145"/>
      <c r="B11" s="147"/>
      <c r="C11" s="158" t="s">
        <v>90</v>
      </c>
      <c r="D11" s="158"/>
      <c r="E11" s="159" t="s">
        <v>91</v>
      </c>
      <c r="F11" s="159"/>
      <c r="G11" s="159" t="s">
        <v>80</v>
      </c>
      <c r="H11" s="159"/>
      <c r="I11" s="160" t="s">
        <v>87</v>
      </c>
      <c r="J11" s="160"/>
      <c r="K11" s="159" t="s">
        <v>2</v>
      </c>
      <c r="L11" s="159"/>
      <c r="M11" s="161" t="s">
        <v>92</v>
      </c>
      <c r="N11" s="162"/>
      <c r="O11" s="159" t="s">
        <v>69</v>
      </c>
      <c r="P11" s="163"/>
      <c r="Q11" s="140" t="s">
        <v>99</v>
      </c>
      <c r="R11" s="141"/>
      <c r="S11" s="140" t="s">
        <v>100</v>
      </c>
      <c r="T11" s="141"/>
      <c r="U11" s="45" t="s">
        <v>65</v>
      </c>
      <c r="V11" s="153"/>
      <c r="W11" s="156"/>
    </row>
    <row r="12" spans="1:24" ht="16.5" customHeight="1" x14ac:dyDescent="0.25">
      <c r="A12" s="146"/>
      <c r="B12" s="148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54"/>
      <c r="W12" s="157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">
        <v>11</v>
      </c>
      <c r="L13" s="5">
        <v>12</v>
      </c>
      <c r="M13" s="5">
        <v>11</v>
      </c>
      <c r="N13" s="5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12">
        <v>0</v>
      </c>
      <c r="D14" s="12">
        <v>15</v>
      </c>
      <c r="E14" s="21">
        <v>0</v>
      </c>
      <c r="F14" s="12">
        <v>15</v>
      </c>
      <c r="G14" s="37">
        <v>1</v>
      </c>
      <c r="H14" s="37">
        <v>5</v>
      </c>
      <c r="I14" s="32">
        <v>98.560357413227536</v>
      </c>
      <c r="J14" s="37">
        <v>30</v>
      </c>
      <c r="K14" s="32">
        <v>20.890381749385806</v>
      </c>
      <c r="L14" s="37">
        <v>30</v>
      </c>
      <c r="M14" s="37">
        <v>0</v>
      </c>
      <c r="N14" s="37">
        <v>15</v>
      </c>
      <c r="O14" s="37">
        <v>1</v>
      </c>
      <c r="P14" s="37">
        <v>0</v>
      </c>
      <c r="Q14" s="62">
        <v>0.32319564063940198</v>
      </c>
      <c r="R14" s="26">
        <v>3</v>
      </c>
      <c r="S14" s="38">
        <v>0</v>
      </c>
      <c r="T14" s="26">
        <v>0</v>
      </c>
      <c r="U14" s="26">
        <f>D14+F14+H14+J14+N14+P14-R14-T14</f>
        <v>77</v>
      </c>
      <c r="V14" s="30">
        <f>ROUND(U14/71,2)</f>
        <v>1.08</v>
      </c>
      <c r="W14" s="33" t="s">
        <v>84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12">
        <v>1</v>
      </c>
      <c r="D15" s="12">
        <v>15</v>
      </c>
      <c r="E15" s="21">
        <v>0</v>
      </c>
      <c r="F15" s="28">
        <v>15</v>
      </c>
      <c r="G15" s="37">
        <v>0</v>
      </c>
      <c r="H15" s="37">
        <v>15</v>
      </c>
      <c r="I15" s="32">
        <v>99.778622482688789</v>
      </c>
      <c r="J15" s="37">
        <v>30</v>
      </c>
      <c r="K15" s="32">
        <v>18.248635464812381</v>
      </c>
      <c r="L15" s="37">
        <v>0</v>
      </c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D15+F15+H15+J15+N15+P15-R15-T15</f>
        <v>95</v>
      </c>
      <c r="V15" s="30">
        <f t="shared" ref="V15:V78" si="2">ROUND(U15/71,2)</f>
        <v>1.34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32">
        <v>100.00002561331181</v>
      </c>
      <c r="J16" s="37">
        <v>30</v>
      </c>
      <c r="K16" s="32">
        <v>22.068602715607149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>
        <v>5.9796075450688248E-3</v>
      </c>
      <c r="R16" s="26">
        <v>0</v>
      </c>
      <c r="S16" s="38">
        <v>0</v>
      </c>
      <c r="T16" s="26">
        <v>0</v>
      </c>
      <c r="U16" s="26">
        <f t="shared" si="1"/>
        <v>95</v>
      </c>
      <c r="V16" s="30">
        <f t="shared" si="2"/>
        <v>1.34</v>
      </c>
      <c r="W16" s="33" t="s">
        <v>82</v>
      </c>
      <c r="X16" s="41"/>
    </row>
    <row r="17" spans="1:25" ht="22.5" x14ac:dyDescent="0.25">
      <c r="A17" s="1">
        <f t="shared" si="3"/>
        <v>4</v>
      </c>
      <c r="B17" s="27" t="s">
        <v>7</v>
      </c>
      <c r="C17" s="12">
        <v>1</v>
      </c>
      <c r="D17" s="28">
        <v>15</v>
      </c>
      <c r="E17" s="21">
        <v>0.63</v>
      </c>
      <c r="F17" s="28">
        <v>15</v>
      </c>
      <c r="G17" s="37">
        <v>0</v>
      </c>
      <c r="H17" s="37">
        <v>15</v>
      </c>
      <c r="I17" s="32">
        <v>96.1083955561582</v>
      </c>
      <c r="J17" s="37">
        <v>30</v>
      </c>
      <c r="K17" s="32">
        <v>20.334295560189275</v>
      </c>
      <c r="L17" s="37">
        <v>30</v>
      </c>
      <c r="M17" s="37">
        <v>0</v>
      </c>
      <c r="N17" s="37">
        <v>15</v>
      </c>
      <c r="O17" s="37">
        <v>0</v>
      </c>
      <c r="P17" s="37">
        <v>5</v>
      </c>
      <c r="Q17" s="62">
        <v>0.20359276473488325</v>
      </c>
      <c r="R17" s="26">
        <v>2</v>
      </c>
      <c r="S17" s="38">
        <v>0</v>
      </c>
      <c r="T17" s="26">
        <v>0</v>
      </c>
      <c r="U17" s="26">
        <f t="shared" si="1"/>
        <v>93</v>
      </c>
      <c r="V17" s="30">
        <f t="shared" si="2"/>
        <v>1.31</v>
      </c>
      <c r="W17" s="33" t="s">
        <v>83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32">
        <v>100</v>
      </c>
      <c r="J18" s="37">
        <v>30</v>
      </c>
      <c r="K18" s="32">
        <v>24.525650455811057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95</v>
      </c>
      <c r="V18" s="30">
        <f t="shared" si="2"/>
        <v>1.34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32">
        <v>99.999923172868364</v>
      </c>
      <c r="J19" s="37">
        <v>30</v>
      </c>
      <c r="K19" s="32">
        <v>21.637083030188268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95</v>
      </c>
      <c r="V19" s="30">
        <f t="shared" si="2"/>
        <v>1.34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32">
        <v>97.202097604850906</v>
      </c>
      <c r="J20" s="37">
        <v>30</v>
      </c>
      <c r="K20" s="32">
        <v>17.224754232693552</v>
      </c>
      <c r="L20" s="37">
        <v>0</v>
      </c>
      <c r="M20" s="37">
        <v>0</v>
      </c>
      <c r="N20" s="37">
        <v>15</v>
      </c>
      <c r="O20" s="37">
        <v>0</v>
      </c>
      <c r="P20" s="37">
        <v>5</v>
      </c>
      <c r="Q20" s="62">
        <v>5.7008427891933944E-2</v>
      </c>
      <c r="R20" s="26">
        <v>1</v>
      </c>
      <c r="S20" s="38">
        <v>0</v>
      </c>
      <c r="T20" s="26">
        <v>0</v>
      </c>
      <c r="U20" s="26">
        <f t="shared" si="1"/>
        <v>94</v>
      </c>
      <c r="V20" s="30">
        <f t="shared" si="2"/>
        <v>1.32</v>
      </c>
      <c r="W20" s="33" t="s">
        <v>82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32">
        <v>98.489634374443682</v>
      </c>
      <c r="J21" s="37">
        <v>30</v>
      </c>
      <c r="K21" s="32">
        <v>21.216019747105626</v>
      </c>
      <c r="L21" s="37">
        <v>30</v>
      </c>
      <c r="M21" s="37">
        <v>0</v>
      </c>
      <c r="N21" s="37">
        <v>15</v>
      </c>
      <c r="O21" s="37">
        <v>0</v>
      </c>
      <c r="P21" s="37">
        <v>5</v>
      </c>
      <c r="Q21" s="62">
        <v>0.17559799385732164</v>
      </c>
      <c r="R21" s="26">
        <v>2</v>
      </c>
      <c r="S21" s="38">
        <v>0</v>
      </c>
      <c r="T21" s="26">
        <v>0</v>
      </c>
      <c r="U21" s="26">
        <f t="shared" si="1"/>
        <v>93</v>
      </c>
      <c r="V21" s="30">
        <f>ROUND(U21/71,2)</f>
        <v>1.31</v>
      </c>
      <c r="W21" s="33" t="s">
        <v>83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32">
        <v>99.155699402083215</v>
      </c>
      <c r="J22" s="37">
        <v>30</v>
      </c>
      <c r="K22" s="32">
        <v>19.897866807295088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>
        <v>0</v>
      </c>
      <c r="R22" s="26">
        <v>0</v>
      </c>
      <c r="S22" s="38">
        <v>0</v>
      </c>
      <c r="T22" s="26">
        <v>0</v>
      </c>
      <c r="U22" s="26">
        <f t="shared" si="1"/>
        <v>85</v>
      </c>
      <c r="V22" s="30">
        <f t="shared" si="2"/>
        <v>1.2</v>
      </c>
      <c r="W22" s="33" t="s">
        <v>81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22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32">
        <v>100</v>
      </c>
      <c r="J23" s="37">
        <v>30</v>
      </c>
      <c r="K23" s="32">
        <v>20.775236119451876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95</v>
      </c>
      <c r="V23" s="30">
        <f t="shared" si="2"/>
        <v>1.34</v>
      </c>
      <c r="W23" s="33" t="s">
        <v>82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12">
        <v>1</v>
      </c>
      <c r="D24" s="28">
        <v>15</v>
      </c>
      <c r="E24" s="21">
        <v>0.03</v>
      </c>
      <c r="F24" s="28">
        <v>15</v>
      </c>
      <c r="G24" s="37">
        <v>0</v>
      </c>
      <c r="H24" s="37">
        <v>15</v>
      </c>
      <c r="I24" s="32">
        <v>97.825837830743211</v>
      </c>
      <c r="J24" s="37">
        <v>30</v>
      </c>
      <c r="K24" s="32">
        <v>20.84427031306571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>
        <v>0.17988851646140469</v>
      </c>
      <c r="R24" s="26">
        <v>2</v>
      </c>
      <c r="S24" s="38">
        <v>0</v>
      </c>
      <c r="T24" s="26">
        <v>0</v>
      </c>
      <c r="U24" s="26">
        <f t="shared" si="1"/>
        <v>93</v>
      </c>
      <c r="V24" s="30">
        <f t="shared" si="2"/>
        <v>1.31</v>
      </c>
      <c r="W24" s="33" t="s">
        <v>83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12">
        <v>1</v>
      </c>
      <c r="D25" s="28">
        <v>15</v>
      </c>
      <c r="E25" s="21">
        <v>0</v>
      </c>
      <c r="F25" s="28">
        <v>15</v>
      </c>
      <c r="G25" s="37">
        <v>0</v>
      </c>
      <c r="H25" s="37">
        <v>15</v>
      </c>
      <c r="I25" s="32">
        <v>97.44112972536773</v>
      </c>
      <c r="J25" s="37">
        <v>30</v>
      </c>
      <c r="K25" s="32">
        <v>16.313187840560772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>
        <v>0.19155681776364844</v>
      </c>
      <c r="R25" s="26">
        <v>2</v>
      </c>
      <c r="S25" s="38">
        <v>0</v>
      </c>
      <c r="T25" s="26">
        <v>0</v>
      </c>
      <c r="U25" s="26">
        <f t="shared" si="1"/>
        <v>93</v>
      </c>
      <c r="V25" s="30">
        <f t="shared" si="2"/>
        <v>1.31</v>
      </c>
      <c r="W25" s="33" t="s">
        <v>83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32">
        <v>100.00007485578332</v>
      </c>
      <c r="J26" s="37">
        <v>30</v>
      </c>
      <c r="K26" s="32">
        <v>19.986083238259241</v>
      </c>
      <c r="L26" s="37">
        <v>0</v>
      </c>
      <c r="M26" s="37">
        <v>0</v>
      </c>
      <c r="N26" s="37">
        <v>15</v>
      </c>
      <c r="O26" s="37">
        <v>0</v>
      </c>
      <c r="P26" s="37">
        <v>5</v>
      </c>
      <c r="Q26" s="62">
        <v>0.14186426682234174</v>
      </c>
      <c r="R26" s="26">
        <v>1</v>
      </c>
      <c r="S26" s="38">
        <v>0</v>
      </c>
      <c r="T26" s="26">
        <v>0</v>
      </c>
      <c r="U26" s="26">
        <f t="shared" si="1"/>
        <v>94</v>
      </c>
      <c r="V26" s="30">
        <f t="shared" si="2"/>
        <v>1.32</v>
      </c>
      <c r="W26" s="33" t="s">
        <v>82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32">
        <v>100.00009147805319</v>
      </c>
      <c r="J27" s="37">
        <v>30</v>
      </c>
      <c r="K27" s="32">
        <v>24.262163452802042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>
        <v>0.24884505424009629</v>
      </c>
      <c r="R27" s="26">
        <v>2</v>
      </c>
      <c r="S27" s="38">
        <v>0</v>
      </c>
      <c r="T27" s="26">
        <v>0</v>
      </c>
      <c r="U27" s="26">
        <f t="shared" si="1"/>
        <v>93</v>
      </c>
      <c r="V27" s="30">
        <f t="shared" si="2"/>
        <v>1.31</v>
      </c>
      <c r="W27" s="33" t="s">
        <v>83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32">
        <v>99.999999111099285</v>
      </c>
      <c r="J28" s="37">
        <v>30</v>
      </c>
      <c r="K28" s="32">
        <v>23.430197119155334</v>
      </c>
      <c r="L28" s="37">
        <v>30</v>
      </c>
      <c r="M28" s="37">
        <v>0</v>
      </c>
      <c r="N28" s="37">
        <v>15</v>
      </c>
      <c r="O28" s="37">
        <v>0</v>
      </c>
      <c r="P28" s="37">
        <v>5</v>
      </c>
      <c r="Q28" s="62">
        <v>0.31579140153292212</v>
      </c>
      <c r="R28" s="26">
        <v>3</v>
      </c>
      <c r="S28" s="38">
        <v>0</v>
      </c>
      <c r="T28" s="26">
        <v>0</v>
      </c>
      <c r="U28" s="26">
        <f t="shared" si="1"/>
        <v>92</v>
      </c>
      <c r="V28" s="30">
        <f t="shared" si="2"/>
        <v>1.3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32">
        <v>99.999885370813601</v>
      </c>
      <c r="J29" s="37">
        <v>30</v>
      </c>
      <c r="K29" s="32">
        <v>19.141042398456921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95</v>
      </c>
      <c r="V29" s="30">
        <f t="shared" si="2"/>
        <v>1.34</v>
      </c>
      <c r="W29" s="33" t="s">
        <v>82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12">
        <v>1</v>
      </c>
      <c r="D30" s="28">
        <v>15</v>
      </c>
      <c r="E30" s="21">
        <v>0.03</v>
      </c>
      <c r="F30" s="12">
        <v>15</v>
      </c>
      <c r="G30" s="37">
        <v>0</v>
      </c>
      <c r="H30" s="37">
        <v>15</v>
      </c>
      <c r="I30" s="32">
        <v>99.657505971014842</v>
      </c>
      <c r="J30" s="37">
        <v>30</v>
      </c>
      <c r="K30" s="32">
        <v>21.33147820933311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>
        <v>0.41767802666713549</v>
      </c>
      <c r="R30" s="26">
        <v>4</v>
      </c>
      <c r="S30" s="38">
        <v>0</v>
      </c>
      <c r="T30" s="26">
        <v>0</v>
      </c>
      <c r="U30" s="26">
        <f t="shared" si="1"/>
        <v>91</v>
      </c>
      <c r="V30" s="30">
        <f t="shared" si="2"/>
        <v>1.28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12">
        <v>1</v>
      </c>
      <c r="D31" s="28">
        <v>15</v>
      </c>
      <c r="E31" s="21">
        <v>0.11</v>
      </c>
      <c r="F31" s="28">
        <v>15</v>
      </c>
      <c r="G31" s="37">
        <v>0</v>
      </c>
      <c r="H31" s="37">
        <v>15</v>
      </c>
      <c r="I31" s="32">
        <v>99.999746028090996</v>
      </c>
      <c r="J31" s="37">
        <v>30</v>
      </c>
      <c r="K31" s="32">
        <v>16.673967436762712</v>
      </c>
      <c r="L31" s="37">
        <v>0</v>
      </c>
      <c r="M31" s="37">
        <v>0</v>
      </c>
      <c r="N31" s="37">
        <v>15</v>
      </c>
      <c r="O31" s="37">
        <v>0</v>
      </c>
      <c r="P31" s="37">
        <v>5</v>
      </c>
      <c r="Q31" s="62">
        <v>0.36339105215764766</v>
      </c>
      <c r="R31" s="26">
        <v>4</v>
      </c>
      <c r="S31" s="38">
        <v>0</v>
      </c>
      <c r="T31" s="26">
        <v>0</v>
      </c>
      <c r="U31" s="26">
        <f t="shared" si="1"/>
        <v>91</v>
      </c>
      <c r="V31" s="30">
        <f t="shared" si="2"/>
        <v>1.28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32">
        <v>96.111538197113731</v>
      </c>
      <c r="J32" s="37">
        <v>30</v>
      </c>
      <c r="K32" s="32">
        <v>18.956676340745933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2.2852889047723202E-4</v>
      </c>
      <c r="R32" s="26">
        <v>0</v>
      </c>
      <c r="S32" s="38">
        <v>0</v>
      </c>
      <c r="T32" s="26">
        <v>0</v>
      </c>
      <c r="U32" s="26">
        <f t="shared" si="1"/>
        <v>95</v>
      </c>
      <c r="V32" s="30">
        <f t="shared" si="2"/>
        <v>1.34</v>
      </c>
      <c r="W32" s="33" t="s">
        <v>82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32">
        <v>100.00000000000003</v>
      </c>
      <c r="J33" s="37">
        <v>30</v>
      </c>
      <c r="K33" s="32">
        <v>20.057193379040537</v>
      </c>
      <c r="L33" s="37">
        <v>30</v>
      </c>
      <c r="M33" s="37">
        <v>1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95</v>
      </c>
      <c r="V33" s="30">
        <f t="shared" si="2"/>
        <v>1.34</v>
      </c>
      <c r="W33" s="33" t="s">
        <v>82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32">
        <v>99.796350664569019</v>
      </c>
      <c r="J34" s="37">
        <v>30</v>
      </c>
      <c r="K34" s="32">
        <v>19.080720633142164</v>
      </c>
      <c r="L34" s="37">
        <v>0</v>
      </c>
      <c r="M34" s="37">
        <v>0</v>
      </c>
      <c r="N34" s="37">
        <v>15</v>
      </c>
      <c r="O34" s="37">
        <v>0</v>
      </c>
      <c r="P34" s="37">
        <v>5</v>
      </c>
      <c r="Q34" s="62">
        <v>0.58808906989826459</v>
      </c>
      <c r="R34" s="26">
        <v>6</v>
      </c>
      <c r="S34" s="38">
        <v>0</v>
      </c>
      <c r="T34" s="26">
        <v>0</v>
      </c>
      <c r="U34" s="26">
        <f t="shared" si="1"/>
        <v>89</v>
      </c>
      <c r="V34" s="30">
        <f t="shared" si="2"/>
        <v>1.25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12">
        <v>1</v>
      </c>
      <c r="D35" s="28">
        <v>15</v>
      </c>
      <c r="E35" s="21">
        <v>0.11</v>
      </c>
      <c r="F35" s="28">
        <v>15</v>
      </c>
      <c r="G35" s="37">
        <v>0</v>
      </c>
      <c r="H35" s="37">
        <v>15</v>
      </c>
      <c r="I35" s="32">
        <v>97.953477038648302</v>
      </c>
      <c r="J35" s="37">
        <v>30</v>
      </c>
      <c r="K35" s="32">
        <v>19.641710112303535</v>
      </c>
      <c r="L35" s="37">
        <v>0</v>
      </c>
      <c r="M35" s="37">
        <v>0</v>
      </c>
      <c r="N35" s="37">
        <v>15</v>
      </c>
      <c r="O35" s="37">
        <v>0</v>
      </c>
      <c r="P35" s="37">
        <v>5</v>
      </c>
      <c r="Q35" s="62">
        <v>0.10110606542005919</v>
      </c>
      <c r="R35" s="26">
        <v>1</v>
      </c>
      <c r="S35" s="38">
        <v>0</v>
      </c>
      <c r="T35" s="26">
        <v>0</v>
      </c>
      <c r="U35" s="26">
        <f t="shared" si="1"/>
        <v>94</v>
      </c>
      <c r="V35" s="30">
        <f t="shared" si="2"/>
        <v>1.32</v>
      </c>
      <c r="W35" s="33" t="s">
        <v>82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32">
        <v>99.994786463307477</v>
      </c>
      <c r="J36" s="37">
        <v>30</v>
      </c>
      <c r="K36" s="32">
        <v>18.428599498484221</v>
      </c>
      <c r="L36" s="37">
        <v>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95</v>
      </c>
      <c r="V36" s="30">
        <f t="shared" si="2"/>
        <v>1.34</v>
      </c>
      <c r="W36" s="33" t="s">
        <v>82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32">
        <v>95.230910656180228</v>
      </c>
      <c r="J37" s="37">
        <v>30</v>
      </c>
      <c r="K37" s="32">
        <v>21.967397585634686</v>
      </c>
      <c r="L37" s="37">
        <v>30</v>
      </c>
      <c r="M37" s="37">
        <v>0</v>
      </c>
      <c r="N37" s="37">
        <v>15</v>
      </c>
      <c r="O37" s="37">
        <v>0</v>
      </c>
      <c r="P37" s="37">
        <v>5</v>
      </c>
      <c r="Q37" s="62">
        <v>0.24168528629841721</v>
      </c>
      <c r="R37" s="26">
        <v>2</v>
      </c>
      <c r="S37" s="38">
        <v>0</v>
      </c>
      <c r="T37" s="26">
        <v>0</v>
      </c>
      <c r="U37" s="26">
        <f t="shared" si="1"/>
        <v>93</v>
      </c>
      <c r="V37" s="30">
        <f t="shared" si="2"/>
        <v>1.31</v>
      </c>
      <c r="W37" s="33" t="s">
        <v>83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32">
        <v>100</v>
      </c>
      <c r="J38" s="37">
        <v>30</v>
      </c>
      <c r="K38" s="32">
        <v>19.189252871841418</v>
      </c>
      <c r="L38" s="37">
        <v>0</v>
      </c>
      <c r="M38" s="37">
        <v>0</v>
      </c>
      <c r="N38" s="37">
        <v>15</v>
      </c>
      <c r="O38" s="37">
        <v>0</v>
      </c>
      <c r="P38" s="37">
        <v>5</v>
      </c>
      <c r="Q38" s="62">
        <v>0.25766690505237477</v>
      </c>
      <c r="R38" s="26">
        <v>3</v>
      </c>
      <c r="S38" s="38">
        <v>0</v>
      </c>
      <c r="T38" s="26">
        <v>0</v>
      </c>
      <c r="U38" s="26">
        <f t="shared" si="1"/>
        <v>92</v>
      </c>
      <c r="V38" s="30">
        <f t="shared" si="2"/>
        <v>1.3</v>
      </c>
      <c r="W38" s="33" t="s">
        <v>83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32">
        <v>100</v>
      </c>
      <c r="J39" s="37">
        <v>30</v>
      </c>
      <c r="K39" s="32">
        <v>23.325359542836011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>
        <v>0.26130140016292375</v>
      </c>
      <c r="R39" s="26">
        <v>3</v>
      </c>
      <c r="S39" s="38">
        <v>0</v>
      </c>
      <c r="T39" s="26">
        <v>0</v>
      </c>
      <c r="U39" s="26">
        <f t="shared" si="1"/>
        <v>92</v>
      </c>
      <c r="V39" s="30">
        <f t="shared" si="2"/>
        <v>1.3</v>
      </c>
      <c r="W39" s="33" t="s">
        <v>83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32">
        <v>96.434484511303665</v>
      </c>
      <c r="J40" s="37">
        <v>30</v>
      </c>
      <c r="K40" s="32">
        <v>18.937135953309198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>
        <v>0.21481957333576912</v>
      </c>
      <c r="R40" s="26">
        <v>2</v>
      </c>
      <c r="S40" s="38">
        <v>0</v>
      </c>
      <c r="T40" s="26">
        <v>0</v>
      </c>
      <c r="U40" s="26">
        <f t="shared" si="1"/>
        <v>93</v>
      </c>
      <c r="V40" s="30">
        <f t="shared" si="2"/>
        <v>1.31</v>
      </c>
      <c r="W40" s="33" t="s">
        <v>83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32">
        <v>99.808832101764565</v>
      </c>
      <c r="J41" s="37">
        <v>30</v>
      </c>
      <c r="K41" s="32">
        <v>22.996373185625803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>
        <v>5.8184748950129379E-2</v>
      </c>
      <c r="R41" s="26">
        <v>1</v>
      </c>
      <c r="S41" s="38">
        <v>0</v>
      </c>
      <c r="T41" s="26">
        <v>0</v>
      </c>
      <c r="U41" s="26">
        <f t="shared" si="1"/>
        <v>94</v>
      </c>
      <c r="V41" s="30">
        <f t="shared" si="2"/>
        <v>1.32</v>
      </c>
      <c r="W41" s="33" t="s">
        <v>82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32">
        <v>100</v>
      </c>
      <c r="J42" s="37">
        <v>30</v>
      </c>
      <c r="K42" s="32">
        <v>21.6626439826534</v>
      </c>
      <c r="L42" s="37">
        <v>30</v>
      </c>
      <c r="M42" s="37">
        <v>1</v>
      </c>
      <c r="N42" s="37">
        <v>15</v>
      </c>
      <c r="O42" s="37">
        <v>0</v>
      </c>
      <c r="P42" s="37">
        <v>5</v>
      </c>
      <c r="Q42" s="62">
        <v>7.9771922540961618E-3</v>
      </c>
      <c r="R42" s="26">
        <v>0</v>
      </c>
      <c r="S42" s="38">
        <v>0</v>
      </c>
      <c r="T42" s="26">
        <v>0</v>
      </c>
      <c r="U42" s="26">
        <f t="shared" si="1"/>
        <v>95</v>
      </c>
      <c r="V42" s="30">
        <f t="shared" si="2"/>
        <v>1.34</v>
      </c>
      <c r="W42" s="33" t="s">
        <v>82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32">
        <v>99.939816998632438</v>
      </c>
      <c r="J43" s="37">
        <v>30</v>
      </c>
      <c r="K43" s="32">
        <v>20.013801145615229</v>
      </c>
      <c r="L43" s="37">
        <v>30</v>
      </c>
      <c r="M43" s="37">
        <v>0</v>
      </c>
      <c r="N43" s="37">
        <v>15</v>
      </c>
      <c r="O43" s="37">
        <v>0</v>
      </c>
      <c r="P43" s="37">
        <v>5</v>
      </c>
      <c r="Q43" s="62">
        <v>1.1548256163492593E-3</v>
      </c>
      <c r="R43" s="26">
        <v>0</v>
      </c>
      <c r="S43" s="38">
        <v>0</v>
      </c>
      <c r="T43" s="26">
        <v>0</v>
      </c>
      <c r="U43" s="26">
        <f t="shared" si="1"/>
        <v>95</v>
      </c>
      <c r="V43" s="30">
        <f t="shared" si="2"/>
        <v>1.34</v>
      </c>
      <c r="W43" s="33" t="s">
        <v>82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32">
        <v>100</v>
      </c>
      <c r="J44" s="37">
        <v>30</v>
      </c>
      <c r="K44" s="32">
        <v>20.615181586249438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>
        <v>0.41451110132369157</v>
      </c>
      <c r="R44" s="26">
        <v>4</v>
      </c>
      <c r="S44" s="38">
        <v>0</v>
      </c>
      <c r="T44" s="26">
        <v>0</v>
      </c>
      <c r="U44" s="26">
        <f t="shared" si="1"/>
        <v>91</v>
      </c>
      <c r="V44" s="30">
        <f t="shared" si="2"/>
        <v>1.28</v>
      </c>
      <c r="W44" s="33" t="s">
        <v>83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32">
        <v>99.849877260163353</v>
      </c>
      <c r="J45" s="37">
        <v>30</v>
      </c>
      <c r="K45" s="32">
        <v>20.00531575134287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>
        <v>3.4895309597021084E-3</v>
      </c>
      <c r="R45" s="26">
        <v>0</v>
      </c>
      <c r="S45" s="38">
        <v>0</v>
      </c>
      <c r="T45" s="26">
        <v>0</v>
      </c>
      <c r="U45" s="26">
        <f t="shared" si="1"/>
        <v>95</v>
      </c>
      <c r="V45" s="30">
        <f t="shared" si="2"/>
        <v>1.34</v>
      </c>
      <c r="W45" s="33" t="s">
        <v>82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32">
        <v>99.999997384184852</v>
      </c>
      <c r="J46" s="37">
        <v>30</v>
      </c>
      <c r="K46" s="32">
        <v>19.366052504973542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95</v>
      </c>
      <c r="V46" s="30">
        <f t="shared" si="2"/>
        <v>1.34</v>
      </c>
      <c r="W46" s="33" t="s">
        <v>82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32">
        <v>99.999916184213717</v>
      </c>
      <c r="J47" s="37">
        <v>30</v>
      </c>
      <c r="K47" s="32">
        <v>20.023421478292335</v>
      </c>
      <c r="L47" s="37">
        <v>30</v>
      </c>
      <c r="M47" s="37">
        <v>0</v>
      </c>
      <c r="N47" s="37">
        <v>15</v>
      </c>
      <c r="O47" s="37">
        <v>0</v>
      </c>
      <c r="P47" s="37">
        <v>5</v>
      </c>
      <c r="Q47" s="62">
        <v>0.10006869807835737</v>
      </c>
      <c r="R47" s="26">
        <v>1</v>
      </c>
      <c r="S47" s="38">
        <v>0</v>
      </c>
      <c r="T47" s="26">
        <v>0</v>
      </c>
      <c r="U47" s="26">
        <f t="shared" si="1"/>
        <v>94</v>
      </c>
      <c r="V47" s="30">
        <f t="shared" si="2"/>
        <v>1.32</v>
      </c>
      <c r="W47" s="33" t="s">
        <v>82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12">
        <v>1</v>
      </c>
      <c r="D48" s="28">
        <v>15</v>
      </c>
      <c r="E48" s="21">
        <v>0</v>
      </c>
      <c r="F48" s="28">
        <v>15</v>
      </c>
      <c r="G48" s="37">
        <v>1</v>
      </c>
      <c r="H48" s="37">
        <v>5</v>
      </c>
      <c r="I48" s="32">
        <v>99.568014250650975</v>
      </c>
      <c r="J48" s="37">
        <v>30</v>
      </c>
      <c r="K48" s="32">
        <v>22.085016131426205</v>
      </c>
      <c r="L48" s="37">
        <v>30</v>
      </c>
      <c r="M48" s="37">
        <v>0</v>
      </c>
      <c r="N48" s="37">
        <v>15</v>
      </c>
      <c r="O48" s="37">
        <v>0</v>
      </c>
      <c r="P48" s="37">
        <v>5</v>
      </c>
      <c r="Q48" s="62">
        <v>5.0248998879840606E-2</v>
      </c>
      <c r="R48" s="26">
        <v>1</v>
      </c>
      <c r="S48" s="38">
        <v>0</v>
      </c>
      <c r="T48" s="26">
        <v>0</v>
      </c>
      <c r="U48" s="26">
        <f t="shared" si="1"/>
        <v>84</v>
      </c>
      <c r="V48" s="30">
        <f t="shared" si="2"/>
        <v>1.18</v>
      </c>
      <c r="W48" s="33" t="s">
        <v>81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12">
        <v>1</v>
      </c>
      <c r="D49" s="28">
        <v>15</v>
      </c>
      <c r="E49" s="21">
        <v>0</v>
      </c>
      <c r="F49" s="28">
        <v>15</v>
      </c>
      <c r="G49" s="37">
        <v>0</v>
      </c>
      <c r="H49" s="37">
        <v>15</v>
      </c>
      <c r="I49" s="32">
        <v>99.998435104071604</v>
      </c>
      <c r="J49" s="37">
        <v>30</v>
      </c>
      <c r="K49" s="32">
        <v>21.854694383812458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>
        <v>0.18217580917984283</v>
      </c>
      <c r="R49" s="26">
        <v>2</v>
      </c>
      <c r="S49" s="38">
        <v>0</v>
      </c>
      <c r="T49" s="26">
        <v>0</v>
      </c>
      <c r="U49" s="26">
        <f t="shared" si="1"/>
        <v>93</v>
      </c>
      <c r="V49" s="30">
        <f t="shared" si="2"/>
        <v>1.31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32">
        <v>100</v>
      </c>
      <c r="J50" s="37">
        <v>30</v>
      </c>
      <c r="K50" s="32">
        <v>24.4333117115353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>
        <v>5.4240469446068085E-2</v>
      </c>
      <c r="R50" s="26">
        <v>1</v>
      </c>
      <c r="S50" s="38">
        <v>0</v>
      </c>
      <c r="T50" s="26">
        <v>0</v>
      </c>
      <c r="U50" s="26">
        <f t="shared" si="1"/>
        <v>94</v>
      </c>
      <c r="V50" s="30">
        <f t="shared" si="2"/>
        <v>1.32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12">
        <v>1</v>
      </c>
      <c r="D51" s="28">
        <v>15</v>
      </c>
      <c r="E51" s="21">
        <v>0.06</v>
      </c>
      <c r="F51" s="28">
        <v>15</v>
      </c>
      <c r="G51" s="37">
        <v>0</v>
      </c>
      <c r="H51" s="37">
        <v>15</v>
      </c>
      <c r="I51" s="32">
        <v>98.489696389634645</v>
      </c>
      <c r="J51" s="37">
        <v>30</v>
      </c>
      <c r="K51" s="32">
        <v>20.123178668429635</v>
      </c>
      <c r="L51" s="37">
        <v>30</v>
      </c>
      <c r="M51" s="37">
        <v>0</v>
      </c>
      <c r="N51" s="37">
        <v>15</v>
      </c>
      <c r="O51" s="37">
        <v>0</v>
      </c>
      <c r="P51" s="37">
        <v>5</v>
      </c>
      <c r="Q51" s="62">
        <v>8.5562109884798496E-2</v>
      </c>
      <c r="R51" s="26">
        <v>1</v>
      </c>
      <c r="S51" s="38">
        <v>0</v>
      </c>
      <c r="T51" s="26">
        <v>0</v>
      </c>
      <c r="U51" s="26">
        <f t="shared" si="1"/>
        <v>94</v>
      </c>
      <c r="V51" s="30">
        <f t="shared" si="2"/>
        <v>1.32</v>
      </c>
      <c r="W51" s="33" t="s">
        <v>82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32">
        <v>96.559020967430044</v>
      </c>
      <c r="J52" s="37">
        <v>30</v>
      </c>
      <c r="K52" s="32">
        <v>21.4967353880572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>
        <v>6.3975272876741651E-2</v>
      </c>
      <c r="R52" s="26">
        <v>1</v>
      </c>
      <c r="S52" s="38">
        <v>0</v>
      </c>
      <c r="T52" s="26">
        <v>0</v>
      </c>
      <c r="U52" s="26">
        <f t="shared" si="1"/>
        <v>94</v>
      </c>
      <c r="V52" s="30">
        <f t="shared" si="2"/>
        <v>1.32</v>
      </c>
      <c r="W52" s="33" t="s">
        <v>82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32">
        <v>99.999911160241794</v>
      </c>
      <c r="J53" s="37">
        <v>30</v>
      </c>
      <c r="K53" s="32">
        <v>20.366794790506184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95</v>
      </c>
      <c r="V53" s="30">
        <f t="shared" si="2"/>
        <v>1.34</v>
      </c>
      <c r="W53" s="33" t="s">
        <v>82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32">
        <v>99.999941496774085</v>
      </c>
      <c r="J54" s="37">
        <v>30</v>
      </c>
      <c r="K54" s="32">
        <v>19.866216127515095</v>
      </c>
      <c r="L54" s="37">
        <v>0</v>
      </c>
      <c r="M54" s="37">
        <v>3</v>
      </c>
      <c r="N54" s="37">
        <v>0</v>
      </c>
      <c r="O54" s="37">
        <v>0</v>
      </c>
      <c r="P54" s="37">
        <v>5</v>
      </c>
      <c r="Q54" s="62">
        <v>0.2601451832607225</v>
      </c>
      <c r="R54" s="26">
        <v>3</v>
      </c>
      <c r="S54" s="38">
        <v>0</v>
      </c>
      <c r="T54" s="26">
        <v>0</v>
      </c>
      <c r="U54" s="26">
        <f t="shared" si="1"/>
        <v>77</v>
      </c>
      <c r="V54" s="30">
        <f t="shared" si="2"/>
        <v>1.08</v>
      </c>
      <c r="W54" s="33" t="s">
        <v>84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12">
        <v>1</v>
      </c>
      <c r="D55" s="28">
        <v>15</v>
      </c>
      <c r="E55" s="21">
        <v>0.17</v>
      </c>
      <c r="F55" s="28">
        <v>15</v>
      </c>
      <c r="G55" s="37">
        <v>0</v>
      </c>
      <c r="H55" s="37">
        <v>15</v>
      </c>
      <c r="I55" s="32">
        <v>100.00010770759596</v>
      </c>
      <c r="J55" s="37">
        <v>30</v>
      </c>
      <c r="K55" s="32">
        <v>19.898694551257954</v>
      </c>
      <c r="L55" s="37">
        <v>0</v>
      </c>
      <c r="M55" s="37">
        <v>0</v>
      </c>
      <c r="N55" s="37">
        <v>15</v>
      </c>
      <c r="O55" s="37">
        <v>0</v>
      </c>
      <c r="P55" s="37">
        <v>5</v>
      </c>
      <c r="Q55" s="62">
        <v>9.7710654414695897E-2</v>
      </c>
      <c r="R55" s="26">
        <v>1</v>
      </c>
      <c r="S55" s="38">
        <v>0</v>
      </c>
      <c r="T55" s="26">
        <v>0</v>
      </c>
      <c r="U55" s="26">
        <f t="shared" si="1"/>
        <v>94</v>
      </c>
      <c r="V55" s="30">
        <f t="shared" si="2"/>
        <v>1.32</v>
      </c>
      <c r="W55" s="33" t="s">
        <v>82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32">
        <v>99.999999999999986</v>
      </c>
      <c r="J56" s="37">
        <v>30</v>
      </c>
      <c r="K56" s="32">
        <v>23.12858711658356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>
        <v>0.88580560294453903</v>
      </c>
      <c r="R56" s="26">
        <v>9</v>
      </c>
      <c r="S56" s="38">
        <v>0</v>
      </c>
      <c r="T56" s="26">
        <v>0</v>
      </c>
      <c r="U56" s="26">
        <f t="shared" si="1"/>
        <v>86</v>
      </c>
      <c r="V56" s="30">
        <f t="shared" si="2"/>
        <v>1.21</v>
      </c>
      <c r="W56" s="33" t="s">
        <v>81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32">
        <v>93.401589046325512</v>
      </c>
      <c r="J57" s="37">
        <v>10</v>
      </c>
      <c r="K57" s="32">
        <v>16.913717274463529</v>
      </c>
      <c r="L57" s="37">
        <v>0</v>
      </c>
      <c r="M57" s="37">
        <v>1</v>
      </c>
      <c r="N57" s="37">
        <v>15</v>
      </c>
      <c r="O57" s="37">
        <v>0</v>
      </c>
      <c r="P57" s="37">
        <v>5</v>
      </c>
      <c r="Q57" s="62">
        <v>2.4488718857587428E-2</v>
      </c>
      <c r="R57" s="26">
        <v>0</v>
      </c>
      <c r="S57" s="63">
        <v>0</v>
      </c>
      <c r="T57" s="64">
        <v>0</v>
      </c>
      <c r="U57" s="26">
        <f t="shared" si="1"/>
        <v>75</v>
      </c>
      <c r="V57" s="30">
        <f t="shared" si="2"/>
        <v>1.06</v>
      </c>
      <c r="W57" s="33" t="s">
        <v>84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32">
        <v>99.915368250552135</v>
      </c>
      <c r="J58" s="37">
        <v>30</v>
      </c>
      <c r="K58" s="32">
        <v>19.031988651935912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>
        <v>0.18523639205313935</v>
      </c>
      <c r="R58" s="26">
        <v>2</v>
      </c>
      <c r="S58" s="38">
        <v>0</v>
      </c>
      <c r="T58" s="26">
        <v>0</v>
      </c>
      <c r="U58" s="26">
        <f t="shared" si="1"/>
        <v>93</v>
      </c>
      <c r="V58" s="30">
        <f t="shared" si="2"/>
        <v>1.31</v>
      </c>
      <c r="W58" s="33" t="s">
        <v>83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32">
        <v>99.998054956169483</v>
      </c>
      <c r="J59" s="37">
        <v>30</v>
      </c>
      <c r="K59" s="32">
        <v>17.608212560839252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95</v>
      </c>
      <c r="V59" s="30">
        <f t="shared" si="2"/>
        <v>1.34</v>
      </c>
      <c r="W59" s="33" t="s">
        <v>82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32">
        <v>100</v>
      </c>
      <c r="J60" s="37">
        <v>30</v>
      </c>
      <c r="K60" s="32">
        <v>22.424208042337728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>
        <v>0.10856158715485405</v>
      </c>
      <c r="R60" s="26">
        <v>1</v>
      </c>
      <c r="S60" s="38">
        <v>0</v>
      </c>
      <c r="T60" s="26">
        <v>0</v>
      </c>
      <c r="U60" s="26">
        <f t="shared" si="1"/>
        <v>94</v>
      </c>
      <c r="V60" s="30">
        <f t="shared" si="2"/>
        <v>1.32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32">
        <v>99.990379990379978</v>
      </c>
      <c r="J61" s="37">
        <v>30</v>
      </c>
      <c r="K61" s="32">
        <v>22.113965903978709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>
        <v>2.2566292693112094E-2</v>
      </c>
      <c r="R61" s="26">
        <v>0</v>
      </c>
      <c r="S61" s="38">
        <v>0</v>
      </c>
      <c r="T61" s="26">
        <v>0</v>
      </c>
      <c r="U61" s="26">
        <f t="shared" si="1"/>
        <v>95</v>
      </c>
      <c r="V61" s="30">
        <f t="shared" si="2"/>
        <v>1.34</v>
      </c>
      <c r="W61" s="33" t="s">
        <v>82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12">
        <v>1</v>
      </c>
      <c r="D62" s="28">
        <v>15</v>
      </c>
      <c r="E62" s="21">
        <v>0.01</v>
      </c>
      <c r="F62" s="28">
        <v>15</v>
      </c>
      <c r="G62" s="37">
        <v>0</v>
      </c>
      <c r="H62" s="37">
        <v>15</v>
      </c>
      <c r="I62" s="32">
        <v>99.999990461611276</v>
      </c>
      <c r="J62" s="37">
        <v>30</v>
      </c>
      <c r="K62" s="32">
        <v>17.945318010687924</v>
      </c>
      <c r="L62" s="37">
        <v>0</v>
      </c>
      <c r="M62" s="37">
        <v>1</v>
      </c>
      <c r="N62" s="37">
        <v>15</v>
      </c>
      <c r="O62" s="37">
        <v>0</v>
      </c>
      <c r="P62" s="37">
        <v>5</v>
      </c>
      <c r="Q62" s="62">
        <v>0.3096967606207302</v>
      </c>
      <c r="R62" s="26">
        <v>3</v>
      </c>
      <c r="S62" s="38">
        <v>0</v>
      </c>
      <c r="T62" s="26">
        <v>0</v>
      </c>
      <c r="U62" s="26">
        <f t="shared" si="1"/>
        <v>92</v>
      </c>
      <c r="V62" s="30">
        <f t="shared" si="2"/>
        <v>1.3</v>
      </c>
      <c r="W62" s="33" t="s">
        <v>83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15</v>
      </c>
      <c r="G63" s="37">
        <v>0</v>
      </c>
      <c r="H63" s="37">
        <v>15</v>
      </c>
      <c r="I63" s="32">
        <v>99.69152188558509</v>
      </c>
      <c r="J63" s="37">
        <v>30</v>
      </c>
      <c r="K63" s="32">
        <v>19.948470902807326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>
        <v>0.14606186249653227</v>
      </c>
      <c r="R63" s="26">
        <v>1</v>
      </c>
      <c r="S63" s="38">
        <v>0</v>
      </c>
      <c r="T63" s="26">
        <v>0</v>
      </c>
      <c r="U63" s="26">
        <f t="shared" si="1"/>
        <v>94</v>
      </c>
      <c r="V63" s="30">
        <f t="shared" si="2"/>
        <v>1.32</v>
      </c>
      <c r="W63" s="33" t="s">
        <v>82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32">
        <v>99.811814427768923</v>
      </c>
      <c r="J64" s="37">
        <v>30</v>
      </c>
      <c r="K64" s="32">
        <v>17.573214085327258</v>
      </c>
      <c r="L64" s="37">
        <v>0</v>
      </c>
      <c r="M64" s="37">
        <v>0</v>
      </c>
      <c r="N64" s="37">
        <v>15</v>
      </c>
      <c r="O64" s="37">
        <v>0</v>
      </c>
      <c r="P64" s="37">
        <v>5</v>
      </c>
      <c r="Q64" s="62">
        <v>0.1069349073084945</v>
      </c>
      <c r="R64" s="26">
        <v>1</v>
      </c>
      <c r="S64" s="38">
        <v>0</v>
      </c>
      <c r="T64" s="26">
        <v>0</v>
      </c>
      <c r="U64" s="26">
        <f t="shared" si="1"/>
        <v>94</v>
      </c>
      <c r="V64" s="30">
        <f t="shared" si="2"/>
        <v>1.32</v>
      </c>
      <c r="W64" s="33" t="s">
        <v>82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32">
        <v>100</v>
      </c>
      <c r="J65" s="37">
        <v>30</v>
      </c>
      <c r="K65" s="32">
        <v>19.999913286777964</v>
      </c>
      <c r="L65" s="37">
        <v>30</v>
      </c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95</v>
      </c>
      <c r="V65" s="30">
        <f t="shared" si="2"/>
        <v>1.34</v>
      </c>
      <c r="W65" s="33" t="s">
        <v>82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32">
        <v>99.971132682269655</v>
      </c>
      <c r="J66" s="37">
        <v>30</v>
      </c>
      <c r="K66" s="32">
        <v>18.785830503999037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95</v>
      </c>
      <c r="V66" s="30">
        <f t="shared" si="2"/>
        <v>1.34</v>
      </c>
      <c r="W66" s="33" t="s">
        <v>82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32">
        <v>99.999999999999986</v>
      </c>
      <c r="J67" s="37">
        <v>30</v>
      </c>
      <c r="K67" s="32">
        <v>21.728934051077445</v>
      </c>
      <c r="L67" s="37">
        <v>30</v>
      </c>
      <c r="M67" s="37">
        <v>0</v>
      </c>
      <c r="N67" s="37">
        <v>15</v>
      </c>
      <c r="O67" s="37">
        <v>0</v>
      </c>
      <c r="P67" s="37">
        <v>5</v>
      </c>
      <c r="Q67" s="62">
        <v>3.3895320089947362E-2</v>
      </c>
      <c r="R67" s="26">
        <v>0</v>
      </c>
      <c r="S67" s="38">
        <v>0</v>
      </c>
      <c r="T67" s="26">
        <v>0</v>
      </c>
      <c r="U67" s="26">
        <f t="shared" si="1"/>
        <v>95</v>
      </c>
      <c r="V67" s="30">
        <f t="shared" si="2"/>
        <v>1.34</v>
      </c>
      <c r="W67" s="33" t="s">
        <v>82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32">
        <v>100.00000730660554</v>
      </c>
      <c r="J68" s="37">
        <v>30</v>
      </c>
      <c r="K68" s="32">
        <v>20.297419717308433</v>
      </c>
      <c r="L68" s="37">
        <v>30</v>
      </c>
      <c r="M68" s="37">
        <v>0</v>
      </c>
      <c r="N68" s="37">
        <v>15</v>
      </c>
      <c r="O68" s="37">
        <v>0</v>
      </c>
      <c r="P68" s="37">
        <v>5</v>
      </c>
      <c r="Q68" s="62">
        <v>0.18802833324839216</v>
      </c>
      <c r="R68" s="26">
        <v>2</v>
      </c>
      <c r="S68" s="38">
        <v>0</v>
      </c>
      <c r="T68" s="26">
        <v>0</v>
      </c>
      <c r="U68" s="26">
        <f t="shared" si="1"/>
        <v>93</v>
      </c>
      <c r="V68" s="30">
        <f t="shared" si="2"/>
        <v>1.31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32">
        <v>97.572538078840211</v>
      </c>
      <c r="J69" s="37">
        <v>30</v>
      </c>
      <c r="K69" s="32">
        <v>20.508877614278681</v>
      </c>
      <c r="L69" s="37">
        <v>30</v>
      </c>
      <c r="M69" s="37">
        <v>0</v>
      </c>
      <c r="N69" s="37">
        <v>15</v>
      </c>
      <c r="O69" s="37">
        <v>0</v>
      </c>
      <c r="P69" s="37">
        <v>5</v>
      </c>
      <c r="Q69" s="62">
        <v>5.2046021101544118E-2</v>
      </c>
      <c r="R69" s="26">
        <v>1</v>
      </c>
      <c r="S69" s="38">
        <v>0</v>
      </c>
      <c r="T69" s="26">
        <v>0</v>
      </c>
      <c r="U69" s="26">
        <f t="shared" si="1"/>
        <v>94</v>
      </c>
      <c r="V69" s="30">
        <f t="shared" si="2"/>
        <v>1.32</v>
      </c>
      <c r="W69" s="33" t="s">
        <v>82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32">
        <v>99.999378099507638</v>
      </c>
      <c r="J70" s="37">
        <v>30</v>
      </c>
      <c r="K70" s="32">
        <v>20.604935859868466</v>
      </c>
      <c r="L70" s="37">
        <v>30</v>
      </c>
      <c r="M70" s="37">
        <v>0</v>
      </c>
      <c r="N70" s="37">
        <v>15</v>
      </c>
      <c r="O70" s="37">
        <v>0</v>
      </c>
      <c r="P70" s="37">
        <v>5</v>
      </c>
      <c r="Q70" s="62">
        <v>0.22629388258758898</v>
      </c>
      <c r="R70" s="26">
        <v>2</v>
      </c>
      <c r="S70" s="38">
        <v>0</v>
      </c>
      <c r="T70" s="26">
        <v>0</v>
      </c>
      <c r="U70" s="26">
        <f t="shared" si="1"/>
        <v>93</v>
      </c>
      <c r="V70" s="30">
        <f t="shared" si="2"/>
        <v>1.31</v>
      </c>
      <c r="W70" s="33" t="s">
        <v>83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32">
        <v>100.00011883301229</v>
      </c>
      <c r="J71" s="37">
        <v>30</v>
      </c>
      <c r="K71" s="32">
        <v>15.717335257024729</v>
      </c>
      <c r="L71" s="37">
        <v>0</v>
      </c>
      <c r="M71" s="37">
        <v>0</v>
      </c>
      <c r="N71" s="37">
        <v>15</v>
      </c>
      <c r="O71" s="37">
        <v>0</v>
      </c>
      <c r="P71" s="37">
        <v>5</v>
      </c>
      <c r="Q71" s="62">
        <v>0.27672795335043915</v>
      </c>
      <c r="R71" s="26">
        <v>3</v>
      </c>
      <c r="S71" s="38">
        <v>0</v>
      </c>
      <c r="T71" s="26">
        <v>0</v>
      </c>
      <c r="U71" s="26">
        <f t="shared" si="1"/>
        <v>92</v>
      </c>
      <c r="V71" s="30">
        <f t="shared" si="2"/>
        <v>1.3</v>
      </c>
      <c r="W71" s="33" t="s">
        <v>83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32">
        <v>100.00013426839074</v>
      </c>
      <c r="J72" s="37">
        <v>30</v>
      </c>
      <c r="K72" s="32">
        <v>20.152001756303793</v>
      </c>
      <c r="L72" s="37">
        <v>30</v>
      </c>
      <c r="M72" s="37">
        <v>0</v>
      </c>
      <c r="N72" s="37">
        <v>15</v>
      </c>
      <c r="O72" s="37">
        <v>0</v>
      </c>
      <c r="P72" s="37">
        <v>5</v>
      </c>
      <c r="Q72" s="62">
        <v>2.5720752895026944E-2</v>
      </c>
      <c r="R72" s="26">
        <v>0</v>
      </c>
      <c r="S72" s="38">
        <v>0</v>
      </c>
      <c r="T72" s="26">
        <v>0</v>
      </c>
      <c r="U72" s="26">
        <f t="shared" si="1"/>
        <v>95</v>
      </c>
      <c r="V72" s="30">
        <f t="shared" si="2"/>
        <v>1.34</v>
      </c>
      <c r="W72" s="33" t="s">
        <v>82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32">
        <v>99.999952052075272</v>
      </c>
      <c r="J73" s="37">
        <v>30</v>
      </c>
      <c r="K73" s="32">
        <v>16.677806543217304</v>
      </c>
      <c r="L73" s="37">
        <v>0</v>
      </c>
      <c r="M73" s="37">
        <v>0</v>
      </c>
      <c r="N73" s="37">
        <v>15</v>
      </c>
      <c r="O73" s="37">
        <v>0</v>
      </c>
      <c r="P73" s="37">
        <v>5</v>
      </c>
      <c r="Q73" s="62">
        <v>0.32011949072144874</v>
      </c>
      <c r="R73" s="26">
        <v>3</v>
      </c>
      <c r="S73" s="38">
        <v>0</v>
      </c>
      <c r="T73" s="26">
        <v>0</v>
      </c>
      <c r="U73" s="26">
        <f t="shared" si="1"/>
        <v>92</v>
      </c>
      <c r="V73" s="30">
        <f t="shared" si="2"/>
        <v>1.3</v>
      </c>
      <c r="W73" s="33" t="s">
        <v>83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32">
        <v>99.840139616584864</v>
      </c>
      <c r="J74" s="37">
        <v>30</v>
      </c>
      <c r="K74" s="32">
        <v>21.434890911786979</v>
      </c>
      <c r="L74" s="37">
        <v>30</v>
      </c>
      <c r="M74" s="37">
        <v>0</v>
      </c>
      <c r="N74" s="37">
        <v>15</v>
      </c>
      <c r="O74" s="37">
        <v>0</v>
      </c>
      <c r="P74" s="37">
        <v>5</v>
      </c>
      <c r="Q74" s="62">
        <v>6.4747968532487287E-4</v>
      </c>
      <c r="R74" s="26">
        <v>0</v>
      </c>
      <c r="S74" s="38">
        <v>0</v>
      </c>
      <c r="T74" s="26">
        <v>0</v>
      </c>
      <c r="U74" s="26">
        <f t="shared" si="1"/>
        <v>95</v>
      </c>
      <c r="V74" s="30">
        <f t="shared" si="2"/>
        <v>1.34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32">
        <v>99.294149572247164</v>
      </c>
      <c r="J75" s="37">
        <v>30</v>
      </c>
      <c r="K75" s="32">
        <v>17.350924819416484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>
        <v>2.5258167617086E-3</v>
      </c>
      <c r="R75" s="26">
        <v>0</v>
      </c>
      <c r="S75" s="38">
        <v>0</v>
      </c>
      <c r="T75" s="26">
        <v>0</v>
      </c>
      <c r="U75" s="26">
        <f>D75+F75+H75+J75+N75+P75-R75-T75</f>
        <v>95</v>
      </c>
      <c r="V75" s="30">
        <f t="shared" si="2"/>
        <v>1.34</v>
      </c>
      <c r="W75" s="33" t="s">
        <v>82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32">
        <v>99.791682088979712</v>
      </c>
      <c r="J76" s="37">
        <v>30</v>
      </c>
      <c r="K76" s="32">
        <v>19.964368229305958</v>
      </c>
      <c r="L76" s="37">
        <v>0</v>
      </c>
      <c r="M76" s="37">
        <v>0</v>
      </c>
      <c r="N76" s="37">
        <v>15</v>
      </c>
      <c r="O76" s="37">
        <v>0</v>
      </c>
      <c r="P76" s="37">
        <v>5</v>
      </c>
      <c r="Q76" s="62">
        <v>1.5151978159345316E-3</v>
      </c>
      <c r="R76" s="26">
        <v>0</v>
      </c>
      <c r="S76" s="38">
        <v>0</v>
      </c>
      <c r="T76" s="26">
        <v>0</v>
      </c>
      <c r="U76" s="26">
        <f t="shared" si="1"/>
        <v>95</v>
      </c>
      <c r="V76" s="30">
        <f t="shared" si="2"/>
        <v>1.34</v>
      </c>
      <c r="W76" s="33" t="s">
        <v>82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12">
        <v>1</v>
      </c>
      <c r="D77" s="28">
        <v>15</v>
      </c>
      <c r="E77" s="21">
        <v>0.15</v>
      </c>
      <c r="F77" s="28">
        <v>15</v>
      </c>
      <c r="G77" s="37">
        <v>0</v>
      </c>
      <c r="H77" s="37">
        <v>15</v>
      </c>
      <c r="I77" s="32">
        <v>99.91721166845555</v>
      </c>
      <c r="J77" s="37">
        <v>30</v>
      </c>
      <c r="K77" s="32">
        <v>17.887737622626609</v>
      </c>
      <c r="L77" s="37">
        <v>0</v>
      </c>
      <c r="M77" s="37">
        <v>1</v>
      </c>
      <c r="N77" s="37">
        <v>15</v>
      </c>
      <c r="O77" s="37">
        <v>0</v>
      </c>
      <c r="P77" s="37">
        <v>5</v>
      </c>
      <c r="Q77" s="62">
        <v>0.10948466385048178</v>
      </c>
      <c r="R77" s="26">
        <v>1</v>
      </c>
      <c r="S77" s="38">
        <v>0</v>
      </c>
      <c r="T77" s="26">
        <v>0</v>
      </c>
      <c r="U77" s="26">
        <f t="shared" si="1"/>
        <v>94</v>
      </c>
      <c r="V77" s="30">
        <f t="shared" si="2"/>
        <v>1.32</v>
      </c>
      <c r="W77" s="33" t="s">
        <v>82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32">
        <v>100.00001751083134</v>
      </c>
      <c r="J78" s="37">
        <v>30</v>
      </c>
      <c r="K78" s="32">
        <v>23.016375021604887</v>
      </c>
      <c r="L78" s="37">
        <v>30</v>
      </c>
      <c r="M78" s="37">
        <v>0</v>
      </c>
      <c r="N78" s="37">
        <v>15</v>
      </c>
      <c r="O78" s="37">
        <v>1</v>
      </c>
      <c r="P78" s="37">
        <v>0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90</v>
      </c>
      <c r="V78" s="30">
        <f t="shared" si="2"/>
        <v>1.27</v>
      </c>
      <c r="W78" s="33" t="s">
        <v>83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32">
        <v>99.996107344866303</v>
      </c>
      <c r="J79" s="37">
        <v>30</v>
      </c>
      <c r="K79" s="32">
        <v>18.963934593418312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>
        <v>0</v>
      </c>
      <c r="R79" s="26">
        <v>0</v>
      </c>
      <c r="S79" s="38">
        <v>0</v>
      </c>
      <c r="T79" s="26">
        <v>0</v>
      </c>
      <c r="U79" s="26">
        <f t="shared" ref="U79:U84" si="4">D79+F79+H79+J79+N79+P79-R79-T79</f>
        <v>95</v>
      </c>
      <c r="V79" s="30">
        <f t="shared" ref="V79:V84" si="5">ROUND(U79/71,2)</f>
        <v>1.34</v>
      </c>
      <c r="W79" s="33" t="s">
        <v>82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32">
        <v>99.931505181252504</v>
      </c>
      <c r="J80" s="37">
        <v>30</v>
      </c>
      <c r="K80" s="32">
        <v>20.156517980359116</v>
      </c>
      <c r="L80" s="37">
        <v>30</v>
      </c>
      <c r="M80" s="37">
        <v>2</v>
      </c>
      <c r="N80" s="37">
        <v>5</v>
      </c>
      <c r="O80" s="37">
        <v>0</v>
      </c>
      <c r="P80" s="37">
        <v>5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85</v>
      </c>
      <c r="V80" s="30">
        <f t="shared" si="5"/>
        <v>1.2</v>
      </c>
      <c r="W80" s="33" t="s">
        <v>81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32">
        <v>100</v>
      </c>
      <c r="J81" s="37">
        <v>30</v>
      </c>
      <c r="K81" s="32">
        <v>17.161890878652777</v>
      </c>
      <c r="L81" s="37">
        <v>0</v>
      </c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95</v>
      </c>
      <c r="V81" s="30">
        <f t="shared" si="5"/>
        <v>1.34</v>
      </c>
      <c r="W81" s="33" t="s">
        <v>82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32">
        <v>100.00009867751164</v>
      </c>
      <c r="J82" s="37">
        <v>30</v>
      </c>
      <c r="K82" s="32">
        <v>19.772593600523585</v>
      </c>
      <c r="L82" s="37">
        <v>0</v>
      </c>
      <c r="M82" s="37">
        <v>0</v>
      </c>
      <c r="N82" s="37">
        <v>15</v>
      </c>
      <c r="O82" s="37">
        <v>0</v>
      </c>
      <c r="P82" s="37">
        <v>5</v>
      </c>
      <c r="Q82" s="62">
        <v>0.27382672853122386</v>
      </c>
      <c r="R82" s="26">
        <v>3</v>
      </c>
      <c r="S82" s="38">
        <v>0</v>
      </c>
      <c r="T82" s="26">
        <v>0</v>
      </c>
      <c r="U82" s="26">
        <f t="shared" si="4"/>
        <v>92</v>
      </c>
      <c r="V82" s="30">
        <f t="shared" si="5"/>
        <v>1.3</v>
      </c>
      <c r="W82" s="33" t="s">
        <v>83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12">
        <v>1</v>
      </c>
      <c r="D83" s="28">
        <v>15</v>
      </c>
      <c r="E83" s="21">
        <v>0.1</v>
      </c>
      <c r="F83" s="28">
        <v>15</v>
      </c>
      <c r="G83" s="37">
        <v>0</v>
      </c>
      <c r="H83" s="37">
        <v>15</v>
      </c>
      <c r="I83" s="32">
        <v>96.820665469047754</v>
      </c>
      <c r="J83" s="37">
        <v>30</v>
      </c>
      <c r="K83" s="32">
        <v>19.616506929188425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>
        <v>0.11773629185074458</v>
      </c>
      <c r="R83" s="26">
        <v>1</v>
      </c>
      <c r="S83" s="38">
        <v>0</v>
      </c>
      <c r="T83" s="26">
        <v>0</v>
      </c>
      <c r="U83" s="26">
        <f t="shared" si="4"/>
        <v>94</v>
      </c>
      <c r="V83" s="30">
        <f t="shared" si="5"/>
        <v>1.32</v>
      </c>
      <c r="W83" s="33" t="s">
        <v>82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2</v>
      </c>
      <c r="D84" s="28">
        <v>15</v>
      </c>
      <c r="E84" s="29">
        <v>0.25</v>
      </c>
      <c r="F84" s="28">
        <v>15</v>
      </c>
      <c r="G84" s="37">
        <v>0</v>
      </c>
      <c r="H84" s="37">
        <v>15</v>
      </c>
      <c r="I84" s="32">
        <v>97.873334586959928</v>
      </c>
      <c r="J84" s="37">
        <v>30</v>
      </c>
      <c r="K84" s="32">
        <v>19.281980888020694</v>
      </c>
      <c r="L84" s="37">
        <v>0</v>
      </c>
      <c r="M84" s="37">
        <v>0</v>
      </c>
      <c r="N84" s="37">
        <v>15</v>
      </c>
      <c r="O84" s="37">
        <v>1</v>
      </c>
      <c r="P84" s="37">
        <v>0</v>
      </c>
      <c r="Q84" s="62">
        <v>0.19623706112038833</v>
      </c>
      <c r="R84" s="26">
        <v>2</v>
      </c>
      <c r="S84" s="38">
        <v>0</v>
      </c>
      <c r="T84" s="26">
        <v>0</v>
      </c>
      <c r="U84" s="26">
        <f t="shared" si="4"/>
        <v>88</v>
      </c>
      <c r="V84" s="30">
        <f t="shared" si="5"/>
        <v>1.24</v>
      </c>
      <c r="W84" s="33" t="s">
        <v>83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93</v>
      </c>
      <c r="H89" s="11"/>
      <c r="I89" s="60"/>
      <c r="J89" s="61"/>
      <c r="O89" s="2" t="s">
        <v>94</v>
      </c>
    </row>
  </sheetData>
  <autoFilter ref="A13:Y84"/>
  <sortState ref="A13:W84">
    <sortCondition ref="A14"/>
  </sortState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89"/>
  <sheetViews>
    <sheetView view="pageBreakPreview" zoomScaleNormal="100" zoomScaleSheetLayoutView="100" workbookViewId="0">
      <pane xSplit="3" ySplit="12" topLeftCell="D13" activePane="bottomRight" state="frozen"/>
      <selection pane="topRight" activeCell="C1" sqref="C1"/>
      <selection pane="bottomLeft" activeCell="A13" sqref="A13"/>
      <selection pane="bottomRight" activeCell="Z10" sqref="Z10:Z12"/>
    </sheetView>
  </sheetViews>
  <sheetFormatPr defaultColWidth="9.140625" defaultRowHeight="15" x14ac:dyDescent="0.25"/>
  <cols>
    <col min="1" max="1" width="32.28515625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0.5703125" style="97" customWidth="1"/>
    <col min="26" max="26" width="13.7109375" style="52" customWidth="1"/>
    <col min="27" max="27" width="9.140625" style="23" customWidth="1"/>
    <col min="28" max="16384" width="9.140625" style="23"/>
  </cols>
  <sheetData>
    <row r="1" spans="1:26" ht="56.25" x14ac:dyDescent="0.25">
      <c r="C1" s="95" t="s">
        <v>88</v>
      </c>
      <c r="E1" s="95"/>
      <c r="F1" s="95"/>
      <c r="G1" s="95"/>
    </row>
    <row r="2" spans="1:26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ht="15" customHeight="1" x14ac:dyDescent="0.25">
      <c r="Q3" s="23" t="s">
        <v>95</v>
      </c>
    </row>
    <row r="4" spans="1:26" ht="27" customHeight="1" x14ac:dyDescent="0.25">
      <c r="Q4" s="23" t="s">
        <v>70</v>
      </c>
    </row>
    <row r="5" spans="1:26" x14ac:dyDescent="0.25">
      <c r="Q5" s="23" t="s">
        <v>188</v>
      </c>
    </row>
    <row r="6" spans="1:26" ht="6" customHeight="1" x14ac:dyDescent="0.25">
      <c r="I6" s="54"/>
      <c r="J6" s="53"/>
      <c r="K6" s="54"/>
      <c r="L6" s="53"/>
    </row>
    <row r="7" spans="1:26" ht="18.75" x14ac:dyDescent="0.3">
      <c r="B7" s="167" t="s">
        <v>0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8"/>
      <c r="Y7" s="167"/>
      <c r="Z7" s="167"/>
    </row>
    <row r="8" spans="1:26" ht="15" customHeight="1" x14ac:dyDescent="0.3">
      <c r="B8" s="167" t="s">
        <v>194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8"/>
      <c r="Y8" s="167"/>
      <c r="Z8" s="167"/>
    </row>
    <row r="9" spans="1:26" ht="6.75" customHeight="1" x14ac:dyDescent="0.3">
      <c r="D9" s="101"/>
    </row>
    <row r="10" spans="1:26" ht="13.5" customHeight="1" x14ac:dyDescent="0.25">
      <c r="B10" s="169" t="s">
        <v>96</v>
      </c>
      <c r="C10" s="169" t="s">
        <v>4</v>
      </c>
      <c r="D10" s="174" t="s">
        <v>1</v>
      </c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/>
      <c r="Y10" s="177" t="s">
        <v>67</v>
      </c>
      <c r="Z10" s="155" t="s">
        <v>271</v>
      </c>
    </row>
    <row r="11" spans="1:26" ht="129" customHeight="1" x14ac:dyDescent="0.25">
      <c r="B11" s="170"/>
      <c r="C11" s="172"/>
      <c r="D11" s="180" t="s">
        <v>90</v>
      </c>
      <c r="E11" s="180"/>
      <c r="F11" s="160" t="s">
        <v>91</v>
      </c>
      <c r="G11" s="160"/>
      <c r="H11" s="160" t="s">
        <v>269</v>
      </c>
      <c r="I11" s="160"/>
      <c r="J11" s="160" t="s">
        <v>87</v>
      </c>
      <c r="K11" s="160"/>
      <c r="L11" s="160" t="s">
        <v>266</v>
      </c>
      <c r="M11" s="160"/>
      <c r="N11" s="140" t="s">
        <v>267</v>
      </c>
      <c r="O11" s="141"/>
      <c r="P11" s="160" t="s">
        <v>69</v>
      </c>
      <c r="Q11" s="166"/>
      <c r="R11" s="140" t="s">
        <v>99</v>
      </c>
      <c r="S11" s="141"/>
      <c r="T11" s="140" t="s">
        <v>100</v>
      </c>
      <c r="U11" s="141"/>
      <c r="V11" s="140" t="s">
        <v>268</v>
      </c>
      <c r="W11" s="141"/>
      <c r="X11" s="102" t="s">
        <v>65</v>
      </c>
      <c r="Y11" s="178"/>
      <c r="Z11" s="156"/>
    </row>
    <row r="12" spans="1:26" ht="20.25" customHeight="1" x14ac:dyDescent="0.25">
      <c r="B12" s="171"/>
      <c r="C12" s="173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179"/>
      <c r="Z12" s="157"/>
    </row>
    <row r="13" spans="1:26" s="24" customFormat="1" ht="15" hidden="1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f>Y13+1</f>
        <v>25</v>
      </c>
    </row>
    <row r="14" spans="1:26" ht="34.5" hidden="1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90.4190087629472</v>
      </c>
      <c r="K14" s="80">
        <v>15</v>
      </c>
      <c r="L14" s="81">
        <v>50.276923513711921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20">
        <v>1.1814501838056882E-3</v>
      </c>
      <c r="S14" s="88">
        <v>0</v>
      </c>
      <c r="T14" s="121">
        <v>7.1486214300747952E-3</v>
      </c>
      <c r="U14" s="88">
        <v>0</v>
      </c>
      <c r="V14" s="116">
        <v>0</v>
      </c>
      <c r="W14" s="88">
        <v>0</v>
      </c>
      <c r="X14" s="88">
        <f>E14+G14+I14+K14+M14+O14+Q14-S14-U14-W14</f>
        <v>100</v>
      </c>
      <c r="Y14" s="81">
        <f t="shared" ref="Y14:Y77" si="0">ROUND(X14/71,2)</f>
        <v>1.41</v>
      </c>
      <c r="Z14" s="33" t="s">
        <v>83</v>
      </c>
    </row>
    <row r="15" spans="1:26" ht="23.25" hidden="1" customHeight="1" x14ac:dyDescent="0.25">
      <c r="A15" s="118" t="s">
        <v>196</v>
      </c>
      <c r="B15" s="87">
        <f t="shared" ref="B15:B23" si="1">B14+1</f>
        <v>2</v>
      </c>
      <c r="C15" s="83" t="s">
        <v>118</v>
      </c>
      <c r="D15" s="80">
        <v>0</v>
      </c>
      <c r="E15" s="80">
        <v>15</v>
      </c>
      <c r="F15" s="92">
        <v>0</v>
      </c>
      <c r="G15" s="80">
        <v>15</v>
      </c>
      <c r="H15" s="80">
        <v>0</v>
      </c>
      <c r="I15" s="80">
        <v>15</v>
      </c>
      <c r="J15" s="81">
        <v>92.044665557878901</v>
      </c>
      <c r="K15" s="80">
        <v>15</v>
      </c>
      <c r="L15" s="81">
        <v>48.116913200291442</v>
      </c>
      <c r="M15" s="80">
        <v>20</v>
      </c>
      <c r="N15" s="80">
        <v>3</v>
      </c>
      <c r="O15" s="80">
        <v>0</v>
      </c>
      <c r="P15" s="80">
        <v>0</v>
      </c>
      <c r="Q15" s="80">
        <v>5</v>
      </c>
      <c r="R15" s="120">
        <v>1.1207493024378767E-2</v>
      </c>
      <c r="S15" s="88">
        <v>0</v>
      </c>
      <c r="T15" s="121">
        <v>9.2131407562704194E-3</v>
      </c>
      <c r="U15" s="88">
        <v>0</v>
      </c>
      <c r="V15" s="116">
        <v>0</v>
      </c>
      <c r="W15" s="88">
        <v>0</v>
      </c>
      <c r="X15" s="88">
        <f t="shared" ref="X15:X78" si="2">E15+G15+I15+K15+M15+O15+Q15-S15-U15-W15</f>
        <v>85</v>
      </c>
      <c r="Y15" s="81">
        <f t="shared" si="0"/>
        <v>1.2</v>
      </c>
      <c r="Z15" s="33" t="s">
        <v>83</v>
      </c>
    </row>
    <row r="16" spans="1:26" ht="36.75" hidden="1" x14ac:dyDescent="0.25">
      <c r="A16" s="118" t="s">
        <v>197</v>
      </c>
      <c r="B16" s="87">
        <f t="shared" si="1"/>
        <v>3</v>
      </c>
      <c r="C16" s="83" t="s">
        <v>119</v>
      </c>
      <c r="D16" s="80">
        <v>1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91.619798139692605</v>
      </c>
      <c r="K16" s="80">
        <v>15</v>
      </c>
      <c r="L16" s="81">
        <v>44.773370229663506</v>
      </c>
      <c r="M16" s="80">
        <v>20</v>
      </c>
      <c r="N16" s="80">
        <v>3</v>
      </c>
      <c r="O16" s="80">
        <v>0</v>
      </c>
      <c r="P16" s="80">
        <v>0</v>
      </c>
      <c r="Q16" s="80">
        <v>5</v>
      </c>
      <c r="R16" s="120">
        <v>2.6496128621029099E-3</v>
      </c>
      <c r="S16" s="88">
        <v>0</v>
      </c>
      <c r="T16" s="121">
        <v>2.64161182811497E-2</v>
      </c>
      <c r="U16" s="88">
        <v>10</v>
      </c>
      <c r="V16" s="116">
        <v>0</v>
      </c>
      <c r="W16" s="88">
        <v>0</v>
      </c>
      <c r="X16" s="88">
        <f t="shared" si="2"/>
        <v>75</v>
      </c>
      <c r="Y16" s="81">
        <f t="shared" si="0"/>
        <v>1.06</v>
      </c>
      <c r="Z16" s="33" t="s">
        <v>83</v>
      </c>
    </row>
    <row r="17" spans="1:26" ht="24.75" hidden="1" x14ac:dyDescent="0.25">
      <c r="A17" s="118" t="s">
        <v>198</v>
      </c>
      <c r="B17" s="87">
        <f t="shared" si="1"/>
        <v>4</v>
      </c>
      <c r="C17" s="83" t="s">
        <v>120</v>
      </c>
      <c r="D17" s="80">
        <v>0</v>
      </c>
      <c r="E17" s="80">
        <v>15</v>
      </c>
      <c r="F17" s="92">
        <v>0</v>
      </c>
      <c r="G17" s="80">
        <v>15</v>
      </c>
      <c r="H17" s="80">
        <v>0</v>
      </c>
      <c r="I17" s="80">
        <v>15</v>
      </c>
      <c r="J17" s="81">
        <v>96.415587015866649</v>
      </c>
      <c r="K17" s="80">
        <v>20</v>
      </c>
      <c r="L17" s="81">
        <v>43.741219446202052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20">
        <v>1.7997412037755189E-2</v>
      </c>
      <c r="S17" s="88">
        <v>0</v>
      </c>
      <c r="T17" s="121">
        <v>7.58855720123077E-3</v>
      </c>
      <c r="U17" s="88">
        <v>0</v>
      </c>
      <c r="V17" s="116">
        <v>0</v>
      </c>
      <c r="W17" s="88">
        <v>0</v>
      </c>
      <c r="X17" s="88">
        <f t="shared" si="2"/>
        <v>105</v>
      </c>
      <c r="Y17" s="81">
        <f t="shared" si="0"/>
        <v>1.48</v>
      </c>
      <c r="Z17" s="33" t="s">
        <v>83</v>
      </c>
    </row>
    <row r="18" spans="1:26" ht="24.75" hidden="1" x14ac:dyDescent="0.25">
      <c r="A18" s="118" t="s">
        <v>199</v>
      </c>
      <c r="B18" s="87">
        <f t="shared" si="1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95.613173525144035</v>
      </c>
      <c r="K18" s="80">
        <v>20</v>
      </c>
      <c r="L18" s="81">
        <v>48.344731398653103</v>
      </c>
      <c r="M18" s="80">
        <v>20</v>
      </c>
      <c r="N18" s="80">
        <v>0</v>
      </c>
      <c r="O18" s="80">
        <v>15</v>
      </c>
      <c r="P18" s="80">
        <v>0</v>
      </c>
      <c r="Q18" s="80">
        <v>5</v>
      </c>
      <c r="R18" s="120">
        <v>2.3160252483262595E-3</v>
      </c>
      <c r="S18" s="88">
        <v>0</v>
      </c>
      <c r="T18" s="121">
        <v>5.0069695444799368E-2</v>
      </c>
      <c r="U18" s="88">
        <v>20</v>
      </c>
      <c r="V18" s="116">
        <v>0</v>
      </c>
      <c r="W18" s="88">
        <v>0</v>
      </c>
      <c r="X18" s="88">
        <f t="shared" si="2"/>
        <v>85</v>
      </c>
      <c r="Y18" s="81">
        <f t="shared" si="0"/>
        <v>1.2</v>
      </c>
      <c r="Z18" s="33" t="s">
        <v>83</v>
      </c>
    </row>
    <row r="19" spans="1:26" ht="24.75" hidden="1" x14ac:dyDescent="0.25">
      <c r="A19" s="118" t="s">
        <v>200</v>
      </c>
      <c r="B19" s="87">
        <f t="shared" si="1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95.480037249625909</v>
      </c>
      <c r="K19" s="80">
        <v>20</v>
      </c>
      <c r="L19" s="81">
        <v>42.961254654806545</v>
      </c>
      <c r="M19" s="80">
        <v>20</v>
      </c>
      <c r="N19" s="80">
        <v>3</v>
      </c>
      <c r="O19" s="80">
        <v>0</v>
      </c>
      <c r="P19" s="80">
        <v>0</v>
      </c>
      <c r="Q19" s="80">
        <v>5</v>
      </c>
      <c r="R19" s="120">
        <v>1.498655053157423E-4</v>
      </c>
      <c r="S19" s="88">
        <v>0</v>
      </c>
      <c r="T19" s="121">
        <v>9.1915257306661204E-3</v>
      </c>
      <c r="U19" s="88">
        <v>0</v>
      </c>
      <c r="V19" s="116">
        <v>0</v>
      </c>
      <c r="W19" s="88">
        <v>0</v>
      </c>
      <c r="X19" s="88">
        <f t="shared" si="2"/>
        <v>90</v>
      </c>
      <c r="Y19" s="81">
        <f t="shared" si="0"/>
        <v>1.27</v>
      </c>
      <c r="Z19" s="33" t="s">
        <v>83</v>
      </c>
    </row>
    <row r="20" spans="1:26" ht="24.75" hidden="1" x14ac:dyDescent="0.25">
      <c r="A20" s="118" t="s">
        <v>201</v>
      </c>
      <c r="B20" s="87">
        <f t="shared" si="1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95.103243537869147</v>
      </c>
      <c r="K20" s="80">
        <v>20</v>
      </c>
      <c r="L20" s="81">
        <v>49.768065277796524</v>
      </c>
      <c r="M20" s="80">
        <v>20</v>
      </c>
      <c r="N20" s="80">
        <v>2</v>
      </c>
      <c r="O20" s="80">
        <v>5</v>
      </c>
      <c r="P20" s="80">
        <v>0</v>
      </c>
      <c r="Q20" s="80">
        <v>5</v>
      </c>
      <c r="R20" s="120">
        <v>2.7150092369631413E-2</v>
      </c>
      <c r="S20" s="88">
        <v>10</v>
      </c>
      <c r="T20" s="121">
        <v>3.0671813884748184E-4</v>
      </c>
      <c r="U20" s="88">
        <v>0</v>
      </c>
      <c r="V20" s="116">
        <v>0</v>
      </c>
      <c r="W20" s="88">
        <v>0</v>
      </c>
      <c r="X20" s="88">
        <f t="shared" si="2"/>
        <v>85</v>
      </c>
      <c r="Y20" s="81">
        <f t="shared" si="0"/>
        <v>1.2</v>
      </c>
      <c r="Z20" s="33" t="s">
        <v>83</v>
      </c>
    </row>
    <row r="21" spans="1:26" ht="36.75" hidden="1" x14ac:dyDescent="0.25">
      <c r="A21" s="118" t="s">
        <v>202</v>
      </c>
      <c r="B21" s="87">
        <f t="shared" si="1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92.74616846703168</v>
      </c>
      <c r="K21" s="80">
        <v>15</v>
      </c>
      <c r="L21" s="81">
        <v>43.883764882315013</v>
      </c>
      <c r="M21" s="80">
        <v>20</v>
      </c>
      <c r="N21" s="80">
        <v>1</v>
      </c>
      <c r="O21" s="80">
        <v>15</v>
      </c>
      <c r="P21" s="80">
        <v>0</v>
      </c>
      <c r="Q21" s="80">
        <v>5</v>
      </c>
      <c r="R21" s="120">
        <v>2.3849514660563537E-2</v>
      </c>
      <c r="S21" s="88">
        <v>10</v>
      </c>
      <c r="T21" s="121">
        <v>2.5466298939647941E-2</v>
      </c>
      <c r="U21" s="88">
        <v>10</v>
      </c>
      <c r="V21" s="116">
        <v>0</v>
      </c>
      <c r="W21" s="88">
        <v>0</v>
      </c>
      <c r="X21" s="88">
        <f t="shared" si="2"/>
        <v>80</v>
      </c>
      <c r="Y21" s="81">
        <f t="shared" si="0"/>
        <v>1.1299999999999999</v>
      </c>
      <c r="Z21" s="33" t="s">
        <v>83</v>
      </c>
    </row>
    <row r="22" spans="1:26" ht="24.75" hidden="1" x14ac:dyDescent="0.25">
      <c r="A22" s="118" t="s">
        <v>203</v>
      </c>
      <c r="B22" s="87">
        <f t="shared" si="1"/>
        <v>9</v>
      </c>
      <c r="C22" s="83" t="s">
        <v>125</v>
      </c>
      <c r="D22" s="80">
        <v>1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91.822971437653223</v>
      </c>
      <c r="K22" s="80">
        <v>15</v>
      </c>
      <c r="L22" s="81">
        <v>42.011307703252356</v>
      </c>
      <c r="M22" s="80">
        <v>20</v>
      </c>
      <c r="N22" s="80">
        <v>3</v>
      </c>
      <c r="O22" s="80">
        <v>0</v>
      </c>
      <c r="P22" s="80">
        <v>0</v>
      </c>
      <c r="Q22" s="80">
        <v>5</v>
      </c>
      <c r="R22" s="120">
        <v>3.4365540255743253E-2</v>
      </c>
      <c r="S22" s="88">
        <v>10</v>
      </c>
      <c r="T22" s="121">
        <v>2.5044903466525666E-2</v>
      </c>
      <c r="U22" s="88">
        <v>10</v>
      </c>
      <c r="V22" s="116">
        <v>0</v>
      </c>
      <c r="W22" s="88">
        <v>0</v>
      </c>
      <c r="X22" s="88">
        <f t="shared" si="2"/>
        <v>65</v>
      </c>
      <c r="Y22" s="81">
        <f t="shared" si="0"/>
        <v>0.92</v>
      </c>
      <c r="Z22" s="33" t="s">
        <v>81</v>
      </c>
    </row>
    <row r="23" spans="1:26" ht="21.6" hidden="1" customHeight="1" x14ac:dyDescent="0.25">
      <c r="A23" s="118" t="s">
        <v>204</v>
      </c>
      <c r="B23" s="87">
        <f t="shared" si="1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92.234644032215499</v>
      </c>
      <c r="K23" s="80">
        <v>15</v>
      </c>
      <c r="L23" s="81">
        <v>45.319670796323358</v>
      </c>
      <c r="M23" s="80">
        <v>20</v>
      </c>
      <c r="N23" s="80">
        <v>3</v>
      </c>
      <c r="O23" s="80">
        <v>0</v>
      </c>
      <c r="P23" s="80">
        <v>0</v>
      </c>
      <c r="Q23" s="80">
        <v>5</v>
      </c>
      <c r="R23" s="120">
        <v>1.4021126863838511E-2</v>
      </c>
      <c r="S23" s="88">
        <v>0</v>
      </c>
      <c r="T23" s="121">
        <v>2.6497697584296643E-2</v>
      </c>
      <c r="U23" s="88">
        <v>10</v>
      </c>
      <c r="V23" s="116">
        <v>0</v>
      </c>
      <c r="W23" s="88">
        <v>0</v>
      </c>
      <c r="X23" s="88">
        <f t="shared" si="2"/>
        <v>75</v>
      </c>
      <c r="Y23" s="81">
        <f t="shared" si="0"/>
        <v>1.06</v>
      </c>
      <c r="Z23" s="33" t="s">
        <v>83</v>
      </c>
    </row>
    <row r="24" spans="1:26" ht="31.9" hidden="1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95.494566594876559</v>
      </c>
      <c r="K24" s="80">
        <v>20</v>
      </c>
      <c r="L24" s="81">
        <v>45.277906697384182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20">
        <v>7.3956962820293367E-3</v>
      </c>
      <c r="S24" s="88">
        <v>0</v>
      </c>
      <c r="T24" s="121">
        <v>4.2553515900879395E-3</v>
      </c>
      <c r="U24" s="88">
        <v>0</v>
      </c>
      <c r="V24" s="116">
        <v>0</v>
      </c>
      <c r="W24" s="88">
        <v>0</v>
      </c>
      <c r="X24" s="88">
        <f t="shared" si="2"/>
        <v>105</v>
      </c>
      <c r="Y24" s="81">
        <f t="shared" si="0"/>
        <v>1.48</v>
      </c>
      <c r="Z24" s="33" t="s">
        <v>83</v>
      </c>
    </row>
    <row r="25" spans="1:26" ht="24.75" hidden="1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0.52</v>
      </c>
      <c r="G25" s="80">
        <v>15</v>
      </c>
      <c r="H25" s="80">
        <v>0</v>
      </c>
      <c r="I25" s="80">
        <v>15</v>
      </c>
      <c r="J25" s="81">
        <v>96.10666287414756</v>
      </c>
      <c r="K25" s="80">
        <v>20</v>
      </c>
      <c r="L25" s="81">
        <v>44.773330294117052</v>
      </c>
      <c r="M25" s="80">
        <v>20</v>
      </c>
      <c r="N25" s="80">
        <v>3</v>
      </c>
      <c r="O25" s="80">
        <v>0</v>
      </c>
      <c r="P25" s="80">
        <v>0</v>
      </c>
      <c r="Q25" s="80">
        <v>5</v>
      </c>
      <c r="R25" s="120">
        <v>3.0000000000000001E-3</v>
      </c>
      <c r="S25" s="88">
        <v>0</v>
      </c>
      <c r="T25" s="121">
        <v>4.0000000000000001E-3</v>
      </c>
      <c r="U25" s="88">
        <v>0</v>
      </c>
      <c r="V25" s="116">
        <v>0</v>
      </c>
      <c r="W25" s="88">
        <v>0</v>
      </c>
      <c r="X25" s="88">
        <f>E25+G25+I25+J26+M25+O25+Q25-S25-U25-W25</f>
        <v>167.22268469473534</v>
      </c>
      <c r="Y25" s="81">
        <f t="shared" si="0"/>
        <v>2.36</v>
      </c>
      <c r="Z25" s="33" t="s">
        <v>82</v>
      </c>
    </row>
    <row r="26" spans="1:26" ht="24.75" hidden="1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97.222684694735321</v>
      </c>
      <c r="K26" s="80">
        <v>20</v>
      </c>
      <c r="L26" s="81">
        <v>43.700302243178236</v>
      </c>
      <c r="M26" s="80">
        <v>20</v>
      </c>
      <c r="N26" s="80">
        <v>2</v>
      </c>
      <c r="O26" s="80">
        <v>5</v>
      </c>
      <c r="P26" s="80">
        <v>0</v>
      </c>
      <c r="Q26" s="80">
        <v>5</v>
      </c>
      <c r="R26" s="120">
        <v>0.02</v>
      </c>
      <c r="S26" s="88">
        <v>10</v>
      </c>
      <c r="T26" s="121">
        <v>0</v>
      </c>
      <c r="U26" s="88">
        <v>0</v>
      </c>
      <c r="V26" s="116">
        <v>0</v>
      </c>
      <c r="W26" s="88">
        <v>0</v>
      </c>
      <c r="X26" s="88">
        <f>E26+G26+I26+J25+M26+O26+Q26-S26-U26-W26</f>
        <v>161.10666287414756</v>
      </c>
      <c r="Y26" s="81">
        <f t="shared" si="0"/>
        <v>2.27</v>
      </c>
      <c r="Z26" s="33" t="s">
        <v>82</v>
      </c>
    </row>
    <row r="27" spans="1:26" ht="24.7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90.227415383770335</v>
      </c>
      <c r="K27" s="80">
        <v>15</v>
      </c>
      <c r="L27" s="81">
        <v>47.894186014033046</v>
      </c>
      <c r="M27" s="80">
        <v>20</v>
      </c>
      <c r="N27" s="80">
        <v>3</v>
      </c>
      <c r="O27" s="80">
        <v>0</v>
      </c>
      <c r="P27" s="80">
        <v>1</v>
      </c>
      <c r="Q27" s="80">
        <v>0</v>
      </c>
      <c r="R27" s="120">
        <v>0</v>
      </c>
      <c r="S27" s="88">
        <v>0</v>
      </c>
      <c r="T27" s="121">
        <v>2.8123041430984847E-3</v>
      </c>
      <c r="U27" s="88">
        <v>0</v>
      </c>
      <c r="V27" s="116">
        <v>0</v>
      </c>
      <c r="W27" s="88">
        <v>0</v>
      </c>
      <c r="X27" s="88">
        <f t="shared" si="2"/>
        <v>80</v>
      </c>
      <c r="Y27" s="81">
        <f t="shared" si="0"/>
        <v>1.1299999999999999</v>
      </c>
      <c r="Z27" s="33" t="s">
        <v>83</v>
      </c>
    </row>
    <row r="28" spans="1:26" ht="24.75" hidden="1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90.246233045500759</v>
      </c>
      <c r="K28" s="80">
        <v>15</v>
      </c>
      <c r="L28" s="81">
        <v>46.644094424737261</v>
      </c>
      <c r="M28" s="80">
        <v>20</v>
      </c>
      <c r="N28" s="80">
        <v>3</v>
      </c>
      <c r="O28" s="80">
        <v>0</v>
      </c>
      <c r="P28" s="80">
        <v>0</v>
      </c>
      <c r="Q28" s="80">
        <v>5</v>
      </c>
      <c r="R28" s="120">
        <v>1.0469764116051614E-2</v>
      </c>
      <c r="S28" s="88">
        <v>0</v>
      </c>
      <c r="T28" s="121">
        <v>1.3329293991945428E-2</v>
      </c>
      <c r="U28" s="88">
        <v>0</v>
      </c>
      <c r="V28" s="116">
        <v>0</v>
      </c>
      <c r="W28" s="88">
        <v>0</v>
      </c>
      <c r="X28" s="88">
        <f t="shared" si="2"/>
        <v>85</v>
      </c>
      <c r="Y28" s="81">
        <f t="shared" si="0"/>
        <v>1.2</v>
      </c>
      <c r="Z28" s="33" t="s">
        <v>83</v>
      </c>
    </row>
    <row r="29" spans="1:26" ht="33.75" hidden="1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98.485108695939232</v>
      </c>
      <c r="K29" s="80">
        <v>20</v>
      </c>
      <c r="L29" s="81">
        <v>42.616505676315647</v>
      </c>
      <c r="M29" s="80">
        <v>20</v>
      </c>
      <c r="N29" s="80">
        <v>3</v>
      </c>
      <c r="O29" s="80">
        <v>0</v>
      </c>
      <c r="P29" s="80">
        <v>0</v>
      </c>
      <c r="Q29" s="80">
        <v>5</v>
      </c>
      <c r="R29" s="120">
        <v>2.5378037752263647E-4</v>
      </c>
      <c r="S29" s="88">
        <v>0</v>
      </c>
      <c r="T29" s="121">
        <v>6.6478554012765293E-5</v>
      </c>
      <c r="U29" s="88">
        <v>0</v>
      </c>
      <c r="V29" s="116">
        <v>0</v>
      </c>
      <c r="W29" s="88">
        <v>0</v>
      </c>
      <c r="X29" s="88">
        <f t="shared" si="2"/>
        <v>90</v>
      </c>
      <c r="Y29" s="81">
        <f t="shared" si="0"/>
        <v>1.27</v>
      </c>
      <c r="Z29" s="33" t="s">
        <v>83</v>
      </c>
    </row>
    <row r="30" spans="1:26" ht="24.75" hidden="1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95.34210043878025</v>
      </c>
      <c r="K30" s="80">
        <v>20</v>
      </c>
      <c r="L30" s="81">
        <v>46.717896376741813</v>
      </c>
      <c r="M30" s="80">
        <v>20</v>
      </c>
      <c r="N30" s="80">
        <v>3</v>
      </c>
      <c r="O30" s="80">
        <v>0</v>
      </c>
      <c r="P30" s="80">
        <v>0</v>
      </c>
      <c r="Q30" s="80">
        <v>5</v>
      </c>
      <c r="R30" s="120">
        <v>7.73942870380364E-3</v>
      </c>
      <c r="S30" s="88">
        <v>0</v>
      </c>
      <c r="T30" s="121">
        <v>2.0879006931263874E-2</v>
      </c>
      <c r="U30" s="88">
        <v>10</v>
      </c>
      <c r="V30" s="116">
        <v>0</v>
      </c>
      <c r="W30" s="88">
        <v>0</v>
      </c>
      <c r="X30" s="88">
        <f t="shared" si="2"/>
        <v>80</v>
      </c>
      <c r="Y30" s="81">
        <f t="shared" si="0"/>
        <v>1.1299999999999999</v>
      </c>
      <c r="Z30" s="33" t="s">
        <v>83</v>
      </c>
    </row>
    <row r="31" spans="1:26" ht="24.75" hidden="1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95.572384209546982</v>
      </c>
      <c r="K31" s="80">
        <v>20</v>
      </c>
      <c r="L31" s="81">
        <v>44.84403065643027</v>
      </c>
      <c r="M31" s="80">
        <v>20</v>
      </c>
      <c r="N31" s="80">
        <v>3</v>
      </c>
      <c r="O31" s="80">
        <v>0</v>
      </c>
      <c r="P31" s="80">
        <v>0</v>
      </c>
      <c r="Q31" s="80">
        <v>5</v>
      </c>
      <c r="R31" s="120">
        <v>2.1761483693617917E-3</v>
      </c>
      <c r="S31" s="88">
        <v>0</v>
      </c>
      <c r="T31" s="121">
        <v>6.5201379693392526E-3</v>
      </c>
      <c r="U31" s="88">
        <v>0</v>
      </c>
      <c r="V31" s="116">
        <v>0</v>
      </c>
      <c r="W31" s="88">
        <v>0</v>
      </c>
      <c r="X31" s="88">
        <f t="shared" si="2"/>
        <v>90</v>
      </c>
      <c r="Y31" s="81">
        <f t="shared" si="0"/>
        <v>1.27</v>
      </c>
      <c r="Z31" s="33" t="s">
        <v>83</v>
      </c>
    </row>
    <row r="32" spans="1:26" ht="24.75" hidden="1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1.8399187019707698E-2</v>
      </c>
      <c r="G32" s="80">
        <v>15</v>
      </c>
      <c r="H32" s="80">
        <v>0</v>
      </c>
      <c r="I32" s="80">
        <v>15</v>
      </c>
      <c r="J32" s="81">
        <v>84.246571278380287</v>
      </c>
      <c r="K32" s="80">
        <v>0</v>
      </c>
      <c r="L32" s="81">
        <v>43.479774219262019</v>
      </c>
      <c r="M32" s="80">
        <v>20</v>
      </c>
      <c r="N32" s="80">
        <v>3</v>
      </c>
      <c r="O32" s="80">
        <v>0</v>
      </c>
      <c r="P32" s="80">
        <v>0</v>
      </c>
      <c r="Q32" s="80">
        <v>5</v>
      </c>
      <c r="R32" s="120">
        <v>7.43904136003467E-3</v>
      </c>
      <c r="S32" s="88">
        <v>0</v>
      </c>
      <c r="T32" s="121">
        <v>4.2195389686032689E-2</v>
      </c>
      <c r="U32" s="88">
        <v>10</v>
      </c>
      <c r="V32" s="116">
        <v>0</v>
      </c>
      <c r="W32" s="88">
        <v>0</v>
      </c>
      <c r="X32" s="88">
        <f t="shared" si="2"/>
        <v>60</v>
      </c>
      <c r="Y32" s="81">
        <f t="shared" si="0"/>
        <v>0.85</v>
      </c>
      <c r="Z32" s="33" t="s">
        <v>81</v>
      </c>
    </row>
    <row r="33" spans="1:26" ht="33.75" hidden="1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90.941203523694568</v>
      </c>
      <c r="K33" s="80">
        <v>15</v>
      </c>
      <c r="L33" s="81">
        <v>47.085119033087985</v>
      </c>
      <c r="M33" s="80">
        <v>20</v>
      </c>
      <c r="N33" s="80">
        <v>2</v>
      </c>
      <c r="O33" s="80">
        <v>5</v>
      </c>
      <c r="P33" s="80">
        <v>0</v>
      </c>
      <c r="Q33" s="80">
        <v>5</v>
      </c>
      <c r="R33" s="120">
        <v>0</v>
      </c>
      <c r="S33" s="88">
        <v>0</v>
      </c>
      <c r="T33" s="121">
        <v>9.8511996817105506E-3</v>
      </c>
      <c r="U33" s="88">
        <v>0</v>
      </c>
      <c r="V33" s="116">
        <v>0</v>
      </c>
      <c r="W33" s="88">
        <v>0</v>
      </c>
      <c r="X33" s="88">
        <f t="shared" si="2"/>
        <v>90</v>
      </c>
      <c r="Y33" s="81">
        <f t="shared" si="0"/>
        <v>1.27</v>
      </c>
      <c r="Z33" s="33" t="s">
        <v>83</v>
      </c>
    </row>
    <row r="34" spans="1:26" ht="24.75" hidden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81.552015886449041</v>
      </c>
      <c r="K34" s="80">
        <v>0</v>
      </c>
      <c r="L34" s="81">
        <v>36.307383816654159</v>
      </c>
      <c r="M34" s="80">
        <v>0</v>
      </c>
      <c r="N34" s="80">
        <v>3</v>
      </c>
      <c r="O34" s="80">
        <v>0</v>
      </c>
      <c r="P34" s="80">
        <v>0</v>
      </c>
      <c r="Q34" s="80">
        <v>5</v>
      </c>
      <c r="R34" s="120">
        <v>0</v>
      </c>
      <c r="S34" s="88">
        <v>0</v>
      </c>
      <c r="T34" s="121">
        <v>8.5452131045166871E-2</v>
      </c>
      <c r="U34" s="88">
        <v>20</v>
      </c>
      <c r="V34" s="116">
        <v>0</v>
      </c>
      <c r="W34" s="88">
        <v>0</v>
      </c>
      <c r="X34" s="88">
        <f t="shared" si="2"/>
        <v>30</v>
      </c>
      <c r="Y34" s="81">
        <f t="shared" si="0"/>
        <v>0.42</v>
      </c>
      <c r="Z34" s="33" t="s">
        <v>84</v>
      </c>
    </row>
    <row r="35" spans="1:26" ht="24.75" hidden="1" x14ac:dyDescent="0.25">
      <c r="A35" s="118" t="s">
        <v>216</v>
      </c>
      <c r="B35" s="87">
        <f t="shared" si="3"/>
        <v>22</v>
      </c>
      <c r="C35" s="83" t="s">
        <v>138</v>
      </c>
      <c r="D35" s="80">
        <v>0</v>
      </c>
      <c r="E35" s="80">
        <v>15</v>
      </c>
      <c r="F35" s="92">
        <v>0</v>
      </c>
      <c r="G35" s="80">
        <v>15</v>
      </c>
      <c r="H35" s="80">
        <v>0</v>
      </c>
      <c r="I35" s="80">
        <v>15</v>
      </c>
      <c r="J35" s="81">
        <v>86.343579691536505</v>
      </c>
      <c r="K35" s="80">
        <v>0</v>
      </c>
      <c r="L35" s="81">
        <v>43.381247842807738</v>
      </c>
      <c r="M35" s="80">
        <v>20</v>
      </c>
      <c r="N35" s="80">
        <v>3</v>
      </c>
      <c r="O35" s="80">
        <v>0</v>
      </c>
      <c r="P35" s="80">
        <v>0</v>
      </c>
      <c r="Q35" s="80">
        <v>5</v>
      </c>
      <c r="R35" s="120">
        <v>6.1983975663574623E-2</v>
      </c>
      <c r="S35" s="88">
        <v>20</v>
      </c>
      <c r="T35" s="121">
        <v>1.6329595035597732E-2</v>
      </c>
      <c r="U35" s="88">
        <v>0</v>
      </c>
      <c r="V35" s="116">
        <v>0</v>
      </c>
      <c r="W35" s="88">
        <v>0</v>
      </c>
      <c r="X35" s="88">
        <f t="shared" si="2"/>
        <v>50</v>
      </c>
      <c r="Y35" s="81">
        <f t="shared" si="0"/>
        <v>0.7</v>
      </c>
      <c r="Z35" s="33" t="s">
        <v>81</v>
      </c>
    </row>
    <row r="36" spans="1:26" ht="24.75" hidden="1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91.926780205889997</v>
      </c>
      <c r="K36" s="80">
        <v>15</v>
      </c>
      <c r="L36" s="81">
        <v>45.853180896154512</v>
      </c>
      <c r="M36" s="80">
        <v>20</v>
      </c>
      <c r="N36" s="80">
        <v>2</v>
      </c>
      <c r="O36" s="80">
        <v>5</v>
      </c>
      <c r="P36" s="80">
        <v>0</v>
      </c>
      <c r="Q36" s="80">
        <v>5</v>
      </c>
      <c r="R36" s="120">
        <v>0</v>
      </c>
      <c r="S36" s="88">
        <v>0</v>
      </c>
      <c r="T36" s="121">
        <v>2.2539076655786371E-2</v>
      </c>
      <c r="U36" s="88">
        <v>10</v>
      </c>
      <c r="V36" s="116">
        <v>0</v>
      </c>
      <c r="W36" s="88">
        <v>0</v>
      </c>
      <c r="X36" s="88">
        <f t="shared" si="2"/>
        <v>80</v>
      </c>
      <c r="Y36" s="81">
        <f t="shared" si="0"/>
        <v>1.1299999999999999</v>
      </c>
      <c r="Z36" s="33" t="s">
        <v>83</v>
      </c>
    </row>
    <row r="37" spans="1:26" s="24" customFormat="1" ht="24.75" hidden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91.591592689887776</v>
      </c>
      <c r="K37" s="80">
        <v>15</v>
      </c>
      <c r="L37" s="81">
        <v>46.245609137156123</v>
      </c>
      <c r="M37" s="80">
        <v>20</v>
      </c>
      <c r="N37" s="80">
        <v>3</v>
      </c>
      <c r="O37" s="80">
        <v>0</v>
      </c>
      <c r="P37" s="80">
        <v>0</v>
      </c>
      <c r="Q37" s="80">
        <v>5</v>
      </c>
      <c r="R37" s="120">
        <v>4.2641563606382465E-2</v>
      </c>
      <c r="S37" s="88">
        <v>10</v>
      </c>
      <c r="T37" s="121">
        <v>4.1873563218390801E-2</v>
      </c>
      <c r="U37" s="88">
        <v>10</v>
      </c>
      <c r="V37" s="116">
        <v>0</v>
      </c>
      <c r="W37" s="88">
        <v>0</v>
      </c>
      <c r="X37" s="88">
        <f t="shared" si="2"/>
        <v>65</v>
      </c>
      <c r="Y37" s="81">
        <f t="shared" si="0"/>
        <v>0.92</v>
      </c>
      <c r="Z37" s="33" t="s">
        <v>81</v>
      </c>
    </row>
    <row r="38" spans="1:26" ht="24.75" hidden="1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95.161690305786962</v>
      </c>
      <c r="K38" s="80">
        <v>20</v>
      </c>
      <c r="L38" s="81">
        <v>48.407005921744322</v>
      </c>
      <c r="M38" s="80">
        <v>20</v>
      </c>
      <c r="N38" s="80">
        <v>0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2.8820442628432415E-2</v>
      </c>
      <c r="U38" s="88">
        <v>10</v>
      </c>
      <c r="V38" s="116">
        <v>0</v>
      </c>
      <c r="W38" s="88">
        <v>0</v>
      </c>
      <c r="X38" s="88">
        <f t="shared" si="2"/>
        <v>95</v>
      </c>
      <c r="Y38" s="81">
        <f t="shared" si="0"/>
        <v>1.34</v>
      </c>
      <c r="Z38" s="33" t="s">
        <v>83</v>
      </c>
    </row>
    <row r="39" spans="1:26" ht="24.75" hidden="1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95.753881786292411</v>
      </c>
      <c r="K39" s="80">
        <v>20</v>
      </c>
      <c r="L39" s="81">
        <v>47.091115082327683</v>
      </c>
      <c r="M39" s="80">
        <v>20</v>
      </c>
      <c r="N39" s="80">
        <v>3</v>
      </c>
      <c r="O39" s="80">
        <v>0</v>
      </c>
      <c r="P39" s="80">
        <v>0</v>
      </c>
      <c r="Q39" s="80">
        <v>5</v>
      </c>
      <c r="R39" s="120">
        <v>2.8883368227440397E-4</v>
      </c>
      <c r="S39" s="88">
        <v>0</v>
      </c>
      <c r="T39" s="121">
        <v>1.0100678146115771E-2</v>
      </c>
      <c r="U39" s="88">
        <v>0</v>
      </c>
      <c r="V39" s="116">
        <v>0</v>
      </c>
      <c r="W39" s="88">
        <v>0</v>
      </c>
      <c r="X39" s="88">
        <f t="shared" si="2"/>
        <v>90</v>
      </c>
      <c r="Y39" s="81">
        <f t="shared" si="0"/>
        <v>1.27</v>
      </c>
      <c r="Z39" s="33" t="s">
        <v>83</v>
      </c>
    </row>
    <row r="40" spans="1:26" ht="45" hidden="1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92.925045631469061</v>
      </c>
      <c r="K40" s="80">
        <v>15</v>
      </c>
      <c r="L40" s="81">
        <v>45.533270947952133</v>
      </c>
      <c r="M40" s="80">
        <v>20</v>
      </c>
      <c r="N40" s="80">
        <v>3</v>
      </c>
      <c r="O40" s="80">
        <v>0</v>
      </c>
      <c r="P40" s="80">
        <v>0</v>
      </c>
      <c r="Q40" s="80">
        <v>5</v>
      </c>
      <c r="R40" s="120">
        <v>8.1970437618644112E-3</v>
      </c>
      <c r="S40" s="88">
        <v>0</v>
      </c>
      <c r="T40" s="121">
        <v>5.2436480436203151E-2</v>
      </c>
      <c r="U40" s="88">
        <v>20</v>
      </c>
      <c r="V40" s="116">
        <v>0</v>
      </c>
      <c r="W40" s="88">
        <v>0</v>
      </c>
      <c r="X40" s="88">
        <f t="shared" si="2"/>
        <v>65</v>
      </c>
      <c r="Y40" s="81">
        <f t="shared" si="0"/>
        <v>0.92</v>
      </c>
      <c r="Z40" s="33" t="s">
        <v>81</v>
      </c>
    </row>
    <row r="41" spans="1:26" ht="24.75" hidden="1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95.09107828177136</v>
      </c>
      <c r="K41" s="80">
        <v>20</v>
      </c>
      <c r="L41" s="81">
        <v>46.38230796248731</v>
      </c>
      <c r="M41" s="80">
        <v>20</v>
      </c>
      <c r="N41" s="80">
        <v>2</v>
      </c>
      <c r="O41" s="80">
        <v>5</v>
      </c>
      <c r="P41" s="80">
        <v>0</v>
      </c>
      <c r="Q41" s="80">
        <v>5</v>
      </c>
      <c r="R41" s="120">
        <v>0</v>
      </c>
      <c r="S41" s="88">
        <v>0</v>
      </c>
      <c r="T41" s="121">
        <v>1.0022904666615075E-2</v>
      </c>
      <c r="U41" s="88">
        <v>0</v>
      </c>
      <c r="V41" s="116">
        <v>0</v>
      </c>
      <c r="W41" s="88">
        <v>0</v>
      </c>
      <c r="X41" s="88">
        <f t="shared" si="2"/>
        <v>95</v>
      </c>
      <c r="Y41" s="81">
        <f t="shared" si="0"/>
        <v>1.34</v>
      </c>
      <c r="Z41" s="33" t="s">
        <v>83</v>
      </c>
    </row>
    <row r="42" spans="1:26" ht="24.75" hidden="1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91.751771429737985</v>
      </c>
      <c r="K42" s="80">
        <v>15</v>
      </c>
      <c r="L42" s="81">
        <v>47.352493980810699</v>
      </c>
      <c r="M42" s="80">
        <v>20</v>
      </c>
      <c r="N42" s="80">
        <v>3</v>
      </c>
      <c r="O42" s="80">
        <v>0</v>
      </c>
      <c r="P42" s="80">
        <v>0</v>
      </c>
      <c r="Q42" s="80">
        <v>5</v>
      </c>
      <c r="R42" s="120">
        <v>1.5844944429384656E-2</v>
      </c>
      <c r="S42" s="88">
        <v>0</v>
      </c>
      <c r="T42" s="121">
        <v>0</v>
      </c>
      <c r="U42" s="88">
        <v>0</v>
      </c>
      <c r="V42" s="116">
        <v>0</v>
      </c>
      <c r="W42" s="88">
        <v>0</v>
      </c>
      <c r="X42" s="88">
        <f t="shared" si="2"/>
        <v>85</v>
      </c>
      <c r="Y42" s="81">
        <f t="shared" si="0"/>
        <v>1.2</v>
      </c>
      <c r="Z42" s="33" t="s">
        <v>83</v>
      </c>
    </row>
    <row r="43" spans="1:26" ht="24.75" hidden="1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92">
        <v>0</v>
      </c>
      <c r="G43" s="80">
        <v>15</v>
      </c>
      <c r="H43" s="80">
        <v>0</v>
      </c>
      <c r="I43" s="80">
        <v>15</v>
      </c>
      <c r="J43" s="81">
        <v>92.990731584442699</v>
      </c>
      <c r="K43" s="80">
        <v>15</v>
      </c>
      <c r="L43" s="81">
        <v>43.785826096718743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20">
        <v>4.0728717916761869E-3</v>
      </c>
      <c r="S43" s="88">
        <v>0</v>
      </c>
      <c r="T43" s="121">
        <v>2.8064874782765214E-2</v>
      </c>
      <c r="U43" s="88">
        <v>10</v>
      </c>
      <c r="V43" s="116">
        <v>0</v>
      </c>
      <c r="W43" s="88">
        <v>0</v>
      </c>
      <c r="X43" s="88">
        <f t="shared" si="2"/>
        <v>90</v>
      </c>
      <c r="Y43" s="81">
        <f t="shared" si="0"/>
        <v>1.27</v>
      </c>
      <c r="Z43" s="33" t="s">
        <v>83</v>
      </c>
    </row>
    <row r="44" spans="1:26" ht="24.75" hidden="1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95.103202552390556</v>
      </c>
      <c r="K44" s="80">
        <v>20</v>
      </c>
      <c r="L44" s="81">
        <v>47.440257297697208</v>
      </c>
      <c r="M44" s="80">
        <v>20</v>
      </c>
      <c r="N44" s="80">
        <v>1</v>
      </c>
      <c r="O44" s="80">
        <v>15</v>
      </c>
      <c r="P44" s="80">
        <v>0</v>
      </c>
      <c r="Q44" s="80">
        <v>5</v>
      </c>
      <c r="R44" s="120">
        <v>9.2210751789942465E-4</v>
      </c>
      <c r="S44" s="88">
        <v>0</v>
      </c>
      <c r="T44" s="121">
        <v>6.3483692262538069E-3</v>
      </c>
      <c r="U44" s="88">
        <v>0</v>
      </c>
      <c r="V44" s="116">
        <v>0</v>
      </c>
      <c r="W44" s="88">
        <v>0</v>
      </c>
      <c r="X44" s="88">
        <f t="shared" si="2"/>
        <v>105</v>
      </c>
      <c r="Y44" s="81">
        <f t="shared" si="0"/>
        <v>1.48</v>
      </c>
      <c r="Z44" s="33" t="s">
        <v>83</v>
      </c>
    </row>
    <row r="45" spans="1:26" ht="24.75" hidden="1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94.103920494322097</v>
      </c>
      <c r="K45" s="80">
        <v>15</v>
      </c>
      <c r="L45" s="81">
        <v>47.160635508135528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2.2342917348667723E-2</v>
      </c>
      <c r="U45" s="88">
        <v>10</v>
      </c>
      <c r="V45" s="116">
        <v>0</v>
      </c>
      <c r="W45" s="88">
        <v>0</v>
      </c>
      <c r="X45" s="88">
        <f t="shared" si="2"/>
        <v>90</v>
      </c>
      <c r="Y45" s="81">
        <f t="shared" si="0"/>
        <v>1.27</v>
      </c>
      <c r="Z45" s="33" t="s">
        <v>83</v>
      </c>
    </row>
    <row r="46" spans="1:26" ht="24.75" hidden="1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94.25272577550642</v>
      </c>
      <c r="K46" s="80">
        <v>15</v>
      </c>
      <c r="L46" s="81">
        <v>48.053933391289874</v>
      </c>
      <c r="M46" s="80">
        <v>20</v>
      </c>
      <c r="N46" s="80">
        <v>0</v>
      </c>
      <c r="O46" s="80">
        <v>15</v>
      </c>
      <c r="P46" s="80">
        <v>0</v>
      </c>
      <c r="Q46" s="80">
        <v>5</v>
      </c>
      <c r="R46" s="120">
        <v>1.5876574443329859E-4</v>
      </c>
      <c r="S46" s="88">
        <v>0</v>
      </c>
      <c r="T46" s="121">
        <v>2.7232376953275229E-2</v>
      </c>
      <c r="U46" s="88">
        <v>10</v>
      </c>
      <c r="V46" s="116">
        <v>0</v>
      </c>
      <c r="W46" s="88">
        <v>0</v>
      </c>
      <c r="X46" s="88">
        <f t="shared" si="2"/>
        <v>90</v>
      </c>
      <c r="Y46" s="81">
        <f t="shared" si="0"/>
        <v>1.27</v>
      </c>
      <c r="Z46" s="33" t="s">
        <v>83</v>
      </c>
    </row>
    <row r="47" spans="1:26" ht="24.75" hidden="1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92">
        <v>0</v>
      </c>
      <c r="G47" s="80">
        <v>15</v>
      </c>
      <c r="H47" s="80">
        <v>0</v>
      </c>
      <c r="I47" s="80">
        <v>15</v>
      </c>
      <c r="J47" s="81">
        <v>94.168402598541633</v>
      </c>
      <c r="K47" s="80">
        <v>15</v>
      </c>
      <c r="L47" s="81">
        <v>42.534560670474455</v>
      </c>
      <c r="M47" s="80">
        <v>20</v>
      </c>
      <c r="N47" s="80">
        <v>3</v>
      </c>
      <c r="O47" s="80">
        <v>0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116">
        <v>0</v>
      </c>
      <c r="W47" s="88">
        <v>0</v>
      </c>
      <c r="X47" s="88">
        <f t="shared" si="2"/>
        <v>85</v>
      </c>
      <c r="Y47" s="81">
        <f t="shared" si="0"/>
        <v>1.2</v>
      </c>
      <c r="Z47" s="33" t="s">
        <v>83</v>
      </c>
    </row>
    <row r="48" spans="1:26" ht="24.75" hidden="1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95.728923519570699</v>
      </c>
      <c r="K48" s="80">
        <v>20</v>
      </c>
      <c r="L48" s="81">
        <v>42.752410690700799</v>
      </c>
      <c r="M48" s="80">
        <v>20</v>
      </c>
      <c r="N48" s="80">
        <v>2</v>
      </c>
      <c r="O48" s="80">
        <v>5</v>
      </c>
      <c r="P48" s="80">
        <v>0</v>
      </c>
      <c r="Q48" s="80">
        <v>5</v>
      </c>
      <c r="R48" s="120">
        <v>1.55459416401227E-2</v>
      </c>
      <c r="S48" s="88">
        <v>0</v>
      </c>
      <c r="T48" s="121">
        <v>4.2773556113240036E-3</v>
      </c>
      <c r="U48" s="88">
        <v>0</v>
      </c>
      <c r="V48" s="116">
        <v>0</v>
      </c>
      <c r="W48" s="88">
        <v>0</v>
      </c>
      <c r="X48" s="88">
        <f t="shared" si="2"/>
        <v>95</v>
      </c>
      <c r="Y48" s="81">
        <f t="shared" si="0"/>
        <v>1.34</v>
      </c>
      <c r="Z48" s="33" t="s">
        <v>83</v>
      </c>
    </row>
    <row r="49" spans="1:26" ht="24.75" hidden="1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90.024353014077747</v>
      </c>
      <c r="K49" s="80">
        <v>15</v>
      </c>
      <c r="L49" s="81">
        <v>44.448949663132019</v>
      </c>
      <c r="M49" s="80">
        <v>20</v>
      </c>
      <c r="N49" s="80">
        <v>3</v>
      </c>
      <c r="O49" s="80">
        <v>0</v>
      </c>
      <c r="P49" s="80">
        <v>0</v>
      </c>
      <c r="Q49" s="80">
        <v>5</v>
      </c>
      <c r="R49" s="120">
        <v>1.7147327014961695E-2</v>
      </c>
      <c r="S49" s="88">
        <v>0</v>
      </c>
      <c r="T49" s="121">
        <v>7.5383470724892853E-3</v>
      </c>
      <c r="U49" s="88">
        <v>0</v>
      </c>
      <c r="V49" s="116">
        <v>3</v>
      </c>
      <c r="W49" s="88">
        <v>20</v>
      </c>
      <c r="X49" s="88">
        <f t="shared" si="2"/>
        <v>65</v>
      </c>
      <c r="Y49" s="81">
        <f t="shared" si="0"/>
        <v>0.92</v>
      </c>
      <c r="Z49" s="33" t="s">
        <v>81</v>
      </c>
    </row>
    <row r="50" spans="1:26" ht="24.75" hidden="1" x14ac:dyDescent="0.25">
      <c r="A50" s="118" t="s">
        <v>231</v>
      </c>
      <c r="B50" s="87">
        <f t="shared" si="3"/>
        <v>37</v>
      </c>
      <c r="C50" s="83" t="s">
        <v>153</v>
      </c>
      <c r="D50" s="80">
        <v>1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95.643260621895834</v>
      </c>
      <c r="K50" s="80">
        <v>20</v>
      </c>
      <c r="L50" s="81">
        <v>47.306648435160668</v>
      </c>
      <c r="M50" s="80">
        <v>20</v>
      </c>
      <c r="N50" s="80">
        <v>2</v>
      </c>
      <c r="O50" s="80">
        <v>5</v>
      </c>
      <c r="P50" s="80">
        <v>0</v>
      </c>
      <c r="Q50" s="80">
        <v>5</v>
      </c>
      <c r="R50" s="120">
        <v>1.2839910483057795E-2</v>
      </c>
      <c r="S50" s="88">
        <v>0</v>
      </c>
      <c r="T50" s="121">
        <v>1.6956614387998628E-2</v>
      </c>
      <c r="U50" s="88">
        <v>0</v>
      </c>
      <c r="V50" s="116">
        <v>0</v>
      </c>
      <c r="W50" s="88">
        <v>0</v>
      </c>
      <c r="X50" s="88">
        <f t="shared" si="2"/>
        <v>95</v>
      </c>
      <c r="Y50" s="81">
        <f t="shared" si="0"/>
        <v>1.34</v>
      </c>
      <c r="Z50" s="33" t="s">
        <v>83</v>
      </c>
    </row>
    <row r="51" spans="1:26" ht="24.75" hidden="1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92">
        <v>0</v>
      </c>
      <c r="G51" s="80">
        <v>15</v>
      </c>
      <c r="H51" s="80">
        <v>0</v>
      </c>
      <c r="I51" s="80">
        <v>15</v>
      </c>
      <c r="J51" s="81">
        <v>86.863830528366165</v>
      </c>
      <c r="K51" s="80">
        <v>0</v>
      </c>
      <c r="L51" s="81">
        <v>44.926688697029412</v>
      </c>
      <c r="M51" s="80">
        <v>20</v>
      </c>
      <c r="N51" s="80">
        <v>1</v>
      </c>
      <c r="O51" s="80">
        <v>15</v>
      </c>
      <c r="P51" s="80">
        <v>0</v>
      </c>
      <c r="Q51" s="80">
        <v>5</v>
      </c>
      <c r="R51" s="120">
        <v>1.1410062957505655E-2</v>
      </c>
      <c r="S51" s="88">
        <v>0</v>
      </c>
      <c r="T51" s="121">
        <v>4.8426428757160529E-2</v>
      </c>
      <c r="U51" s="88">
        <v>10</v>
      </c>
      <c r="V51" s="116">
        <v>0</v>
      </c>
      <c r="W51" s="88">
        <v>0</v>
      </c>
      <c r="X51" s="88">
        <f t="shared" si="2"/>
        <v>75</v>
      </c>
      <c r="Y51" s="81">
        <f t="shared" si="0"/>
        <v>1.06</v>
      </c>
      <c r="Z51" s="33" t="s">
        <v>83</v>
      </c>
    </row>
    <row r="52" spans="1:26" ht="24.75" hidden="1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92">
        <v>0</v>
      </c>
      <c r="G52" s="80">
        <v>15</v>
      </c>
      <c r="H52" s="80">
        <v>0</v>
      </c>
      <c r="I52" s="80">
        <v>15</v>
      </c>
      <c r="J52" s="81">
        <v>82.888396320723956</v>
      </c>
      <c r="K52" s="80">
        <v>0</v>
      </c>
      <c r="L52" s="81">
        <v>47.991193758170617</v>
      </c>
      <c r="M52" s="80">
        <v>20</v>
      </c>
      <c r="N52" s="80">
        <v>2</v>
      </c>
      <c r="O52" s="80">
        <v>5</v>
      </c>
      <c r="P52" s="80">
        <v>0</v>
      </c>
      <c r="Q52" s="80">
        <v>5</v>
      </c>
      <c r="R52" s="120">
        <v>3.4188193202146686E-3</v>
      </c>
      <c r="S52" s="88">
        <v>0</v>
      </c>
      <c r="T52" s="121">
        <v>4.1481284606866E-3</v>
      </c>
      <c r="U52" s="88">
        <v>0</v>
      </c>
      <c r="V52" s="116">
        <v>0</v>
      </c>
      <c r="W52" s="88">
        <v>0</v>
      </c>
      <c r="X52" s="88">
        <f t="shared" si="2"/>
        <v>75</v>
      </c>
      <c r="Y52" s="81">
        <f t="shared" si="0"/>
        <v>1.06</v>
      </c>
      <c r="Z52" s="33" t="s">
        <v>83</v>
      </c>
    </row>
    <row r="53" spans="1:26" ht="24.75" hidden="1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98.845249924705229</v>
      </c>
      <c r="K53" s="80">
        <v>20</v>
      </c>
      <c r="L53" s="81">
        <v>49.482298764579461</v>
      </c>
      <c r="M53" s="80">
        <v>20</v>
      </c>
      <c r="N53" s="80">
        <v>2</v>
      </c>
      <c r="O53" s="80">
        <v>5</v>
      </c>
      <c r="P53" s="80">
        <v>0</v>
      </c>
      <c r="Q53" s="80">
        <v>5</v>
      </c>
      <c r="R53" s="120">
        <v>0</v>
      </c>
      <c r="S53" s="88">
        <v>0</v>
      </c>
      <c r="T53" s="121">
        <v>2.2565826702033602E-2</v>
      </c>
      <c r="U53" s="88">
        <v>10</v>
      </c>
      <c r="V53" s="116">
        <v>0</v>
      </c>
      <c r="W53" s="88">
        <v>0</v>
      </c>
      <c r="X53" s="88">
        <f t="shared" si="2"/>
        <v>85</v>
      </c>
      <c r="Y53" s="81">
        <f t="shared" si="0"/>
        <v>1.2</v>
      </c>
      <c r="Z53" s="33" t="s">
        <v>83</v>
      </c>
    </row>
    <row r="54" spans="1:26" ht="24.75" hidden="1" x14ac:dyDescent="0.25">
      <c r="A54" s="118" t="s">
        <v>235</v>
      </c>
      <c r="B54" s="87">
        <f t="shared" si="3"/>
        <v>41</v>
      </c>
      <c r="C54" s="90" t="s">
        <v>157</v>
      </c>
      <c r="D54" s="80">
        <v>1</v>
      </c>
      <c r="E54" s="80">
        <v>15</v>
      </c>
      <c r="F54" s="92">
        <v>3.6060669771067566</v>
      </c>
      <c r="G54" s="80">
        <v>15</v>
      </c>
      <c r="H54" s="80">
        <v>0</v>
      </c>
      <c r="I54" s="80">
        <v>15</v>
      </c>
      <c r="J54" s="81">
        <v>97.683714625121951</v>
      </c>
      <c r="K54" s="80">
        <v>20</v>
      </c>
      <c r="L54" s="81">
        <v>49.967002555337878</v>
      </c>
      <c r="M54" s="80">
        <v>20</v>
      </c>
      <c r="N54" s="80">
        <v>3</v>
      </c>
      <c r="O54" s="80">
        <v>0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116">
        <v>0</v>
      </c>
      <c r="W54" s="88">
        <v>0</v>
      </c>
      <c r="X54" s="88">
        <f t="shared" si="2"/>
        <v>90</v>
      </c>
      <c r="Y54" s="81">
        <f t="shared" si="0"/>
        <v>1.27</v>
      </c>
      <c r="Z54" s="33" t="s">
        <v>83</v>
      </c>
    </row>
    <row r="55" spans="1:26" ht="24.75" hidden="1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94.78544914397979</v>
      </c>
      <c r="K55" s="80">
        <v>15</v>
      </c>
      <c r="L55" s="81">
        <v>45.638225289560332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20">
        <v>7.1738943692277138E-2</v>
      </c>
      <c r="S55" s="88">
        <v>20</v>
      </c>
      <c r="T55" s="121">
        <v>1.0074812142076865E-2</v>
      </c>
      <c r="U55" s="88">
        <v>0</v>
      </c>
      <c r="V55" s="116">
        <v>0</v>
      </c>
      <c r="W55" s="88">
        <v>0</v>
      </c>
      <c r="X55" s="88">
        <f t="shared" si="2"/>
        <v>80</v>
      </c>
      <c r="Y55" s="81">
        <f t="shared" si="0"/>
        <v>1.1299999999999999</v>
      </c>
      <c r="Z55" s="33" t="s">
        <v>83</v>
      </c>
    </row>
    <row r="56" spans="1:26" ht="24.75" hidden="1" x14ac:dyDescent="0.25">
      <c r="A56" s="118" t="s">
        <v>237</v>
      </c>
      <c r="B56" s="87">
        <f t="shared" si="3"/>
        <v>43</v>
      </c>
      <c r="C56" s="83" t="s">
        <v>159</v>
      </c>
      <c r="D56" s="80">
        <v>0</v>
      </c>
      <c r="E56" s="80">
        <v>15</v>
      </c>
      <c r="F56" s="92">
        <v>0</v>
      </c>
      <c r="G56" s="80">
        <v>15</v>
      </c>
      <c r="H56" s="80">
        <v>0</v>
      </c>
      <c r="I56" s="80">
        <v>15</v>
      </c>
      <c r="J56" s="81">
        <v>83.500225287911661</v>
      </c>
      <c r="K56" s="80">
        <v>0</v>
      </c>
      <c r="L56" s="81">
        <v>45.600423130771709</v>
      </c>
      <c r="M56" s="80">
        <v>20</v>
      </c>
      <c r="N56" s="80">
        <v>3</v>
      </c>
      <c r="O56" s="80">
        <v>0</v>
      </c>
      <c r="P56" s="80">
        <v>0</v>
      </c>
      <c r="Q56" s="80">
        <v>5</v>
      </c>
      <c r="R56" s="120">
        <v>8.1365395308723235E-3</v>
      </c>
      <c r="S56" s="88">
        <v>0</v>
      </c>
      <c r="T56" s="121">
        <v>5.8552444933670752E-4</v>
      </c>
      <c r="U56" s="88">
        <v>0</v>
      </c>
      <c r="V56" s="116">
        <v>0</v>
      </c>
      <c r="W56" s="88">
        <v>0</v>
      </c>
      <c r="X56" s="88">
        <f t="shared" si="2"/>
        <v>70</v>
      </c>
      <c r="Y56" s="81">
        <f t="shared" si="0"/>
        <v>0.99</v>
      </c>
      <c r="Z56" s="33" t="s">
        <v>81</v>
      </c>
    </row>
    <row r="57" spans="1:26" ht="36.75" hidden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70.540809440722057</v>
      </c>
      <c r="K57" s="80">
        <v>0</v>
      </c>
      <c r="L57" s="81">
        <v>36.332670555883453</v>
      </c>
      <c r="M57" s="80">
        <v>0</v>
      </c>
      <c r="N57" s="80">
        <v>3</v>
      </c>
      <c r="O57" s="80">
        <v>0</v>
      </c>
      <c r="P57" s="80">
        <v>0</v>
      </c>
      <c r="Q57" s="80">
        <v>5</v>
      </c>
      <c r="R57" s="120">
        <v>4.9083872085090739E-3</v>
      </c>
      <c r="S57" s="88">
        <v>0</v>
      </c>
      <c r="T57" s="121">
        <v>7.2207799421717539E-2</v>
      </c>
      <c r="U57" s="88">
        <v>20</v>
      </c>
      <c r="V57" s="116">
        <v>2</v>
      </c>
      <c r="W57" s="88">
        <v>20</v>
      </c>
      <c r="X57" s="88">
        <f t="shared" si="2"/>
        <v>10</v>
      </c>
      <c r="Y57" s="81">
        <f t="shared" si="0"/>
        <v>0.14000000000000001</v>
      </c>
      <c r="Z57" s="33" t="s">
        <v>84</v>
      </c>
    </row>
    <row r="58" spans="1:26" ht="24.75" hidden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81.96743444449136</v>
      </c>
      <c r="K58" s="80">
        <v>0</v>
      </c>
      <c r="L58" s="81">
        <v>49.572873465579704</v>
      </c>
      <c r="M58" s="80">
        <v>20</v>
      </c>
      <c r="N58" s="80">
        <v>0</v>
      </c>
      <c r="O58" s="80">
        <v>15</v>
      </c>
      <c r="P58" s="80">
        <v>0</v>
      </c>
      <c r="Q58" s="80">
        <v>5</v>
      </c>
      <c r="R58" s="120">
        <v>0</v>
      </c>
      <c r="S58" s="88">
        <v>0</v>
      </c>
      <c r="T58" s="121">
        <v>5.4051934170030042E-2</v>
      </c>
      <c r="U58" s="88">
        <v>20</v>
      </c>
      <c r="V58" s="116">
        <v>0</v>
      </c>
      <c r="W58" s="88">
        <v>0</v>
      </c>
      <c r="X58" s="88">
        <f t="shared" si="2"/>
        <v>65</v>
      </c>
      <c r="Y58" s="81">
        <f t="shared" si="0"/>
        <v>0.92</v>
      </c>
      <c r="Z58" s="33" t="s">
        <v>81</v>
      </c>
    </row>
    <row r="59" spans="1:26" ht="24.75" hidden="1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98.321240999271012</v>
      </c>
      <c r="K59" s="80">
        <v>20</v>
      </c>
      <c r="L59" s="81">
        <v>43.03975762930618</v>
      </c>
      <c r="M59" s="80">
        <v>20</v>
      </c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1.5067458059879829E-2</v>
      </c>
      <c r="U59" s="88">
        <v>0</v>
      </c>
      <c r="V59" s="116">
        <v>0</v>
      </c>
      <c r="W59" s="88">
        <v>0</v>
      </c>
      <c r="X59" s="88">
        <f t="shared" si="2"/>
        <v>105</v>
      </c>
      <c r="Y59" s="81">
        <f t="shared" si="0"/>
        <v>1.48</v>
      </c>
      <c r="Z59" s="33" t="s">
        <v>83</v>
      </c>
    </row>
    <row r="60" spans="1:26" ht="24.75" hidden="1" x14ac:dyDescent="0.25">
      <c r="A60" s="118" t="s">
        <v>241</v>
      </c>
      <c r="B60" s="87">
        <f t="shared" si="3"/>
        <v>47</v>
      </c>
      <c r="C60" s="83" t="s">
        <v>163</v>
      </c>
      <c r="D60" s="80">
        <v>1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93.68202652477828</v>
      </c>
      <c r="K60" s="80">
        <v>15</v>
      </c>
      <c r="L60" s="81">
        <v>44.286424618072147</v>
      </c>
      <c r="M60" s="80">
        <v>20</v>
      </c>
      <c r="N60" s="80">
        <v>2</v>
      </c>
      <c r="O60" s="80">
        <v>5</v>
      </c>
      <c r="P60" s="80">
        <v>0</v>
      </c>
      <c r="Q60" s="80">
        <v>5</v>
      </c>
      <c r="R60" s="120">
        <v>6.4144301879434278E-3</v>
      </c>
      <c r="S60" s="88">
        <v>0</v>
      </c>
      <c r="T60" s="121">
        <v>4.5862624383273277E-5</v>
      </c>
      <c r="U60" s="88">
        <v>0</v>
      </c>
      <c r="V60" s="116">
        <v>0</v>
      </c>
      <c r="W60" s="88">
        <v>0</v>
      </c>
      <c r="X60" s="88">
        <f t="shared" si="2"/>
        <v>90</v>
      </c>
      <c r="Y60" s="81">
        <f t="shared" si="0"/>
        <v>1.27</v>
      </c>
      <c r="Z60" s="33" t="s">
        <v>83</v>
      </c>
    </row>
    <row r="61" spans="1:26" ht="33.75" hidden="1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91.576080614233334</v>
      </c>
      <c r="K61" s="80">
        <v>15</v>
      </c>
      <c r="L61" s="81">
        <v>44.000613593610602</v>
      </c>
      <c r="M61" s="80">
        <v>20</v>
      </c>
      <c r="N61" s="80">
        <v>2</v>
      </c>
      <c r="O61" s="80">
        <v>5</v>
      </c>
      <c r="P61" s="80">
        <v>0</v>
      </c>
      <c r="Q61" s="80">
        <v>5</v>
      </c>
      <c r="R61" s="120">
        <v>0</v>
      </c>
      <c r="S61" s="88">
        <v>0</v>
      </c>
      <c r="T61" s="121">
        <v>6.7782837975457859E-3</v>
      </c>
      <c r="U61" s="88">
        <v>0</v>
      </c>
      <c r="V61" s="116">
        <v>0</v>
      </c>
      <c r="W61" s="88">
        <v>0</v>
      </c>
      <c r="X61" s="88">
        <f t="shared" si="2"/>
        <v>90</v>
      </c>
      <c r="Y61" s="81">
        <f t="shared" si="0"/>
        <v>1.27</v>
      </c>
      <c r="Z61" s="33" t="s">
        <v>83</v>
      </c>
    </row>
    <row r="62" spans="1:26" ht="24.75" hidden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81.120841179551931</v>
      </c>
      <c r="K62" s="80">
        <v>0</v>
      </c>
      <c r="L62" s="81">
        <v>45.544812276087299</v>
      </c>
      <c r="M62" s="80">
        <v>20</v>
      </c>
      <c r="N62" s="80">
        <v>2</v>
      </c>
      <c r="O62" s="80">
        <v>5</v>
      </c>
      <c r="P62" s="80">
        <v>0</v>
      </c>
      <c r="Q62" s="80">
        <v>5</v>
      </c>
      <c r="R62" s="120">
        <v>3.5269490982549494E-2</v>
      </c>
      <c r="S62" s="88">
        <v>10</v>
      </c>
      <c r="T62" s="121">
        <v>3.3379164196549224E-2</v>
      </c>
      <c r="U62" s="88">
        <v>10</v>
      </c>
      <c r="V62" s="116">
        <v>3</v>
      </c>
      <c r="W62" s="88">
        <v>20</v>
      </c>
      <c r="X62" s="88">
        <f t="shared" si="2"/>
        <v>35</v>
      </c>
      <c r="Y62" s="81">
        <f t="shared" si="0"/>
        <v>0.49</v>
      </c>
      <c r="Z62" s="33" t="s">
        <v>84</v>
      </c>
    </row>
    <row r="63" spans="1:26" ht="24.75" hidden="1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92">
        <v>0</v>
      </c>
      <c r="G63" s="80">
        <v>15</v>
      </c>
      <c r="H63" s="80">
        <v>0</v>
      </c>
      <c r="I63" s="80">
        <v>15</v>
      </c>
      <c r="J63" s="81">
        <v>87.448946778373909</v>
      </c>
      <c r="K63" s="80">
        <v>0</v>
      </c>
      <c r="L63" s="81">
        <v>42.004552302420002</v>
      </c>
      <c r="M63" s="80">
        <v>20</v>
      </c>
      <c r="N63" s="80">
        <v>2</v>
      </c>
      <c r="O63" s="80">
        <v>5</v>
      </c>
      <c r="P63" s="80">
        <v>0</v>
      </c>
      <c r="Q63" s="80">
        <v>5</v>
      </c>
      <c r="R63" s="120">
        <v>2.5885289869805352E-2</v>
      </c>
      <c r="S63" s="88">
        <v>10</v>
      </c>
      <c r="T63" s="121">
        <v>3.0103704842979504E-2</v>
      </c>
      <c r="U63" s="88">
        <v>10</v>
      </c>
      <c r="V63" s="116">
        <v>0</v>
      </c>
      <c r="W63" s="88">
        <v>0</v>
      </c>
      <c r="X63" s="88">
        <f t="shared" si="2"/>
        <v>55</v>
      </c>
      <c r="Y63" s="81">
        <f t="shared" si="0"/>
        <v>0.77</v>
      </c>
      <c r="Z63" s="33" t="s">
        <v>81</v>
      </c>
    </row>
    <row r="64" spans="1:26" ht="24.75" hidden="1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89.51932134814713</v>
      </c>
      <c r="K64" s="80">
        <v>0</v>
      </c>
      <c r="L64" s="81">
        <v>46.509652664294684</v>
      </c>
      <c r="M64" s="80">
        <v>20</v>
      </c>
      <c r="N64" s="80">
        <v>1</v>
      </c>
      <c r="O64" s="80">
        <v>15</v>
      </c>
      <c r="P64" s="80">
        <v>0</v>
      </c>
      <c r="Q64" s="80">
        <v>5</v>
      </c>
      <c r="R64" s="120">
        <v>1.9224078635124413E-2</v>
      </c>
      <c r="S64" s="88">
        <v>0</v>
      </c>
      <c r="T64" s="121">
        <v>4.0904779183913321E-3</v>
      </c>
      <c r="U64" s="88">
        <v>0</v>
      </c>
      <c r="V64" s="116">
        <v>2</v>
      </c>
      <c r="W64" s="88">
        <v>20</v>
      </c>
      <c r="X64" s="88">
        <f t="shared" si="2"/>
        <v>65</v>
      </c>
      <c r="Y64" s="81">
        <f t="shared" si="0"/>
        <v>0.92</v>
      </c>
      <c r="Z64" s="33" t="s">
        <v>81</v>
      </c>
    </row>
    <row r="65" spans="1:26" ht="24.75" hidden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96.372714559857002</v>
      </c>
      <c r="K65" s="80">
        <v>20</v>
      </c>
      <c r="L65" s="81">
        <v>43.834772109399836</v>
      </c>
      <c r="M65" s="80">
        <v>20</v>
      </c>
      <c r="N65" s="80">
        <v>3</v>
      </c>
      <c r="O65" s="80">
        <v>0</v>
      </c>
      <c r="P65" s="80">
        <v>0</v>
      </c>
      <c r="Q65" s="80">
        <v>5</v>
      </c>
      <c r="R65" s="120">
        <v>0</v>
      </c>
      <c r="S65" s="88">
        <v>0</v>
      </c>
      <c r="T65" s="121">
        <v>2.1125933022125686E-2</v>
      </c>
      <c r="U65" s="88">
        <v>10</v>
      </c>
      <c r="V65" s="116">
        <v>1</v>
      </c>
      <c r="W65" s="88">
        <v>10</v>
      </c>
      <c r="X65" s="88">
        <f t="shared" si="2"/>
        <v>70</v>
      </c>
      <c r="Y65" s="81">
        <f t="shared" si="0"/>
        <v>0.99</v>
      </c>
      <c r="Z65" s="33" t="s">
        <v>81</v>
      </c>
    </row>
    <row r="66" spans="1:26" ht="24.75" hidden="1" x14ac:dyDescent="0.25">
      <c r="A66" s="118" t="s">
        <v>247</v>
      </c>
      <c r="B66" s="87">
        <f t="shared" si="3"/>
        <v>53</v>
      </c>
      <c r="C66" s="83" t="s">
        <v>169</v>
      </c>
      <c r="D66" s="80">
        <v>0</v>
      </c>
      <c r="E66" s="80">
        <v>15</v>
      </c>
      <c r="F66" s="92">
        <v>0</v>
      </c>
      <c r="G66" s="80">
        <v>15</v>
      </c>
      <c r="H66" s="80">
        <v>0</v>
      </c>
      <c r="I66" s="80">
        <v>15</v>
      </c>
      <c r="J66" s="81">
        <v>97.020984332562165</v>
      </c>
      <c r="K66" s="80">
        <v>20</v>
      </c>
      <c r="L66" s="81">
        <v>45.561204027883548</v>
      </c>
      <c r="M66" s="80">
        <v>20</v>
      </c>
      <c r="N66" s="80">
        <v>1</v>
      </c>
      <c r="O66" s="80">
        <v>15</v>
      </c>
      <c r="P66" s="80">
        <v>0</v>
      </c>
      <c r="Q66" s="80">
        <v>5</v>
      </c>
      <c r="R66" s="120">
        <v>2.9106211629335984E-3</v>
      </c>
      <c r="S66" s="88">
        <v>0</v>
      </c>
      <c r="T66" s="121">
        <v>2.4985616948617973E-3</v>
      </c>
      <c r="U66" s="88">
        <v>0</v>
      </c>
      <c r="V66" s="116">
        <v>0</v>
      </c>
      <c r="W66" s="88">
        <v>0</v>
      </c>
      <c r="X66" s="88">
        <f t="shared" si="2"/>
        <v>105</v>
      </c>
      <c r="Y66" s="81">
        <f t="shared" si="0"/>
        <v>1.48</v>
      </c>
      <c r="Z66" s="33" t="s">
        <v>83</v>
      </c>
    </row>
    <row r="67" spans="1:26" ht="24.75" hidden="1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95.568861429933236</v>
      </c>
      <c r="K67" s="80">
        <v>20</v>
      </c>
      <c r="L67" s="81">
        <v>42.03085103593623</v>
      </c>
      <c r="M67" s="80">
        <v>20</v>
      </c>
      <c r="N67" s="80">
        <v>2</v>
      </c>
      <c r="O67" s="80">
        <v>5</v>
      </c>
      <c r="P67" s="80">
        <v>1</v>
      </c>
      <c r="Q67" s="80">
        <v>0</v>
      </c>
      <c r="R67" s="120">
        <v>2.0189112698555698E-2</v>
      </c>
      <c r="S67" s="88">
        <v>10</v>
      </c>
      <c r="T67" s="121">
        <v>1.1027388912449084E-2</v>
      </c>
      <c r="U67" s="88">
        <v>0</v>
      </c>
      <c r="V67" s="116">
        <v>0</v>
      </c>
      <c r="W67" s="88">
        <v>0</v>
      </c>
      <c r="X67" s="88">
        <f t="shared" si="2"/>
        <v>80</v>
      </c>
      <c r="Y67" s="81">
        <f t="shared" si="0"/>
        <v>1.1299999999999999</v>
      </c>
      <c r="Z67" s="33" t="s">
        <v>83</v>
      </c>
    </row>
    <row r="68" spans="1:26" ht="24.75" hidden="1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1.6926400095856042</v>
      </c>
      <c r="G68" s="80">
        <v>15</v>
      </c>
      <c r="H68" s="80">
        <v>0</v>
      </c>
      <c r="I68" s="80">
        <v>15</v>
      </c>
      <c r="J68" s="81">
        <v>85.815565260910958</v>
      </c>
      <c r="K68" s="80">
        <v>0</v>
      </c>
      <c r="L68" s="81">
        <v>45.129288838429204</v>
      </c>
      <c r="M68" s="80">
        <v>20</v>
      </c>
      <c r="N68" s="80">
        <v>2</v>
      </c>
      <c r="O68" s="80">
        <v>5</v>
      </c>
      <c r="P68" s="80">
        <v>0</v>
      </c>
      <c r="Q68" s="80">
        <v>5</v>
      </c>
      <c r="R68" s="120">
        <v>2.1306033857939085E-3</v>
      </c>
      <c r="S68" s="88">
        <v>0</v>
      </c>
      <c r="T68" s="121">
        <v>5.5885971457841016E-3</v>
      </c>
      <c r="U68" s="88">
        <v>0</v>
      </c>
      <c r="V68" s="116">
        <v>0</v>
      </c>
      <c r="W68" s="88">
        <v>0</v>
      </c>
      <c r="X68" s="88">
        <f t="shared" si="2"/>
        <v>75</v>
      </c>
      <c r="Y68" s="81">
        <f t="shared" si="0"/>
        <v>1.06</v>
      </c>
      <c r="Z68" s="33" t="s">
        <v>83</v>
      </c>
    </row>
    <row r="69" spans="1:26" ht="24.75" hidden="1" x14ac:dyDescent="0.25">
      <c r="A69" s="118" t="s">
        <v>250</v>
      </c>
      <c r="B69" s="87">
        <f t="shared" si="3"/>
        <v>56</v>
      </c>
      <c r="C69" s="83" t="s">
        <v>172</v>
      </c>
      <c r="D69" s="80">
        <v>0</v>
      </c>
      <c r="E69" s="80">
        <v>15</v>
      </c>
      <c r="F69" s="92">
        <v>0</v>
      </c>
      <c r="G69" s="80">
        <v>15</v>
      </c>
      <c r="H69" s="80">
        <v>0</v>
      </c>
      <c r="I69" s="80">
        <v>15</v>
      </c>
      <c r="J69" s="81">
        <v>91.766790360686159</v>
      </c>
      <c r="K69" s="80">
        <v>15</v>
      </c>
      <c r="L69" s="81">
        <v>42.311640427023235</v>
      </c>
      <c r="M69" s="80">
        <v>20</v>
      </c>
      <c r="N69" s="80">
        <v>2</v>
      </c>
      <c r="O69" s="80">
        <v>5</v>
      </c>
      <c r="P69" s="80">
        <v>0</v>
      </c>
      <c r="Q69" s="80">
        <v>5</v>
      </c>
      <c r="R69" s="120">
        <v>3.4426372243429051E-2</v>
      </c>
      <c r="S69" s="88">
        <v>10</v>
      </c>
      <c r="T69" s="121">
        <v>1.2895563544149686E-2</v>
      </c>
      <c r="U69" s="88">
        <v>0</v>
      </c>
      <c r="V69" s="116">
        <v>1</v>
      </c>
      <c r="W69" s="88">
        <v>10</v>
      </c>
      <c r="X69" s="88">
        <f t="shared" si="2"/>
        <v>70</v>
      </c>
      <c r="Y69" s="81">
        <f t="shared" si="0"/>
        <v>0.99</v>
      </c>
      <c r="Z69" s="33" t="s">
        <v>81</v>
      </c>
    </row>
    <row r="70" spans="1:26" ht="24.75" hidden="1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96.776003137215127</v>
      </c>
      <c r="K70" s="80">
        <v>20</v>
      </c>
      <c r="L70" s="81">
        <v>43.104170871656265</v>
      </c>
      <c r="M70" s="80">
        <v>20</v>
      </c>
      <c r="N70" s="80">
        <v>2</v>
      </c>
      <c r="O70" s="80">
        <v>5</v>
      </c>
      <c r="P70" s="80">
        <v>0</v>
      </c>
      <c r="Q70" s="80">
        <v>5</v>
      </c>
      <c r="R70" s="120">
        <v>5.0187543537579902E-3</v>
      </c>
      <c r="S70" s="88">
        <v>0</v>
      </c>
      <c r="T70" s="121">
        <v>3.5304407061458707E-3</v>
      </c>
      <c r="U70" s="88">
        <v>0</v>
      </c>
      <c r="V70" s="116">
        <v>0</v>
      </c>
      <c r="W70" s="88">
        <v>0</v>
      </c>
      <c r="X70" s="88">
        <f t="shared" si="2"/>
        <v>95</v>
      </c>
      <c r="Y70" s="81">
        <f t="shared" si="0"/>
        <v>1.34</v>
      </c>
      <c r="Z70" s="33" t="s">
        <v>83</v>
      </c>
    </row>
    <row r="71" spans="1:26" ht="24.75" hidden="1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95.174486065293408</v>
      </c>
      <c r="K71" s="80">
        <v>20</v>
      </c>
      <c r="L71" s="81">
        <v>43.506735112159916</v>
      </c>
      <c r="M71" s="80">
        <v>20</v>
      </c>
      <c r="N71" s="80">
        <v>2</v>
      </c>
      <c r="O71" s="80">
        <v>5</v>
      </c>
      <c r="P71" s="80">
        <v>0</v>
      </c>
      <c r="Q71" s="80">
        <v>5</v>
      </c>
      <c r="R71" s="120">
        <v>8.3220892692777958E-3</v>
      </c>
      <c r="S71" s="88">
        <v>0</v>
      </c>
      <c r="T71" s="121">
        <v>6.2358835570331499E-3</v>
      </c>
      <c r="U71" s="88">
        <v>0</v>
      </c>
      <c r="V71" s="116">
        <v>0</v>
      </c>
      <c r="W71" s="88">
        <v>0</v>
      </c>
      <c r="X71" s="88">
        <f t="shared" si="2"/>
        <v>95</v>
      </c>
      <c r="Y71" s="81">
        <f t="shared" si="0"/>
        <v>1.34</v>
      </c>
      <c r="Z71" s="33" t="s">
        <v>83</v>
      </c>
    </row>
    <row r="72" spans="1:26" ht="24.75" hidden="1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90.47794434434546</v>
      </c>
      <c r="K72" s="80">
        <v>15</v>
      </c>
      <c r="L72" s="81">
        <v>46.890728269330459</v>
      </c>
      <c r="M72" s="80">
        <v>20</v>
      </c>
      <c r="N72" s="80">
        <v>2</v>
      </c>
      <c r="O72" s="80">
        <v>5</v>
      </c>
      <c r="P72" s="80">
        <v>0</v>
      </c>
      <c r="Q72" s="80">
        <v>5</v>
      </c>
      <c r="R72" s="120">
        <v>8.1608882827519363E-3</v>
      </c>
      <c r="S72" s="88">
        <v>0</v>
      </c>
      <c r="T72" s="121">
        <v>4.0475301516620391E-2</v>
      </c>
      <c r="U72" s="88">
        <v>10</v>
      </c>
      <c r="V72" s="116">
        <v>0</v>
      </c>
      <c r="W72" s="88">
        <v>0</v>
      </c>
      <c r="X72" s="88">
        <f t="shared" si="2"/>
        <v>80</v>
      </c>
      <c r="Y72" s="81">
        <f t="shared" si="0"/>
        <v>1.1299999999999999</v>
      </c>
      <c r="Z72" s="33" t="s">
        <v>83</v>
      </c>
    </row>
    <row r="73" spans="1:26" ht="24.75" hidden="1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91.074985218654689</v>
      </c>
      <c r="K73" s="80">
        <v>15</v>
      </c>
      <c r="L73" s="81">
        <v>45.04301517875156</v>
      </c>
      <c r="M73" s="80">
        <v>20</v>
      </c>
      <c r="N73" s="80">
        <v>3</v>
      </c>
      <c r="O73" s="80">
        <v>0</v>
      </c>
      <c r="P73" s="80">
        <v>0</v>
      </c>
      <c r="Q73" s="80">
        <v>5</v>
      </c>
      <c r="R73" s="120">
        <v>2.0861441294563091E-2</v>
      </c>
      <c r="S73" s="88">
        <v>10</v>
      </c>
      <c r="T73" s="121">
        <v>2.2128003475587964E-3</v>
      </c>
      <c r="U73" s="88">
        <v>0</v>
      </c>
      <c r="V73" s="116">
        <v>0</v>
      </c>
      <c r="W73" s="88">
        <v>0</v>
      </c>
      <c r="X73" s="88">
        <f t="shared" si="2"/>
        <v>75</v>
      </c>
      <c r="Y73" s="81">
        <f t="shared" si="0"/>
        <v>1.06</v>
      </c>
      <c r="Z73" s="33" t="s">
        <v>83</v>
      </c>
    </row>
    <row r="74" spans="1:26" ht="24.75" hidden="1" x14ac:dyDescent="0.25">
      <c r="A74" s="118" t="s">
        <v>255</v>
      </c>
      <c r="B74" s="87">
        <f t="shared" si="3"/>
        <v>61</v>
      </c>
      <c r="C74" s="83" t="s">
        <v>177</v>
      </c>
      <c r="D74" s="80">
        <v>1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93.275118432807631</v>
      </c>
      <c r="K74" s="80">
        <v>15</v>
      </c>
      <c r="L74" s="81">
        <v>47.497169266956405</v>
      </c>
      <c r="M74" s="80">
        <v>20</v>
      </c>
      <c r="N74" s="80">
        <v>3</v>
      </c>
      <c r="O74" s="80">
        <v>0</v>
      </c>
      <c r="P74" s="80">
        <v>0</v>
      </c>
      <c r="Q74" s="80">
        <v>5</v>
      </c>
      <c r="R74" s="120">
        <v>4.3104691370736328E-3</v>
      </c>
      <c r="S74" s="88">
        <v>0</v>
      </c>
      <c r="T74" s="121">
        <v>9.9655939996347222E-3</v>
      </c>
      <c r="U74" s="88">
        <v>0</v>
      </c>
      <c r="V74" s="116">
        <v>0</v>
      </c>
      <c r="W74" s="88">
        <v>0</v>
      </c>
      <c r="X74" s="88">
        <f t="shared" si="2"/>
        <v>85</v>
      </c>
      <c r="Y74" s="81">
        <f t="shared" si="0"/>
        <v>1.2</v>
      </c>
      <c r="Z74" s="33" t="s">
        <v>83</v>
      </c>
    </row>
    <row r="75" spans="1:26" ht="60.75" hidden="1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94.541159117898587</v>
      </c>
      <c r="K75" s="80">
        <v>15</v>
      </c>
      <c r="L75" s="81">
        <v>45.272196680900485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20">
        <v>3.3699607740895685E-2</v>
      </c>
      <c r="S75" s="88">
        <v>10</v>
      </c>
      <c r="T75" s="121">
        <v>4.2630678967722567E-2</v>
      </c>
      <c r="U75" s="88">
        <v>10</v>
      </c>
      <c r="V75" s="116">
        <v>0</v>
      </c>
      <c r="W75" s="88">
        <v>0</v>
      </c>
      <c r="X75" s="88">
        <f t="shared" si="2"/>
        <v>80</v>
      </c>
      <c r="Y75" s="81">
        <f t="shared" si="0"/>
        <v>1.1299999999999999</v>
      </c>
      <c r="Z75" s="33" t="s">
        <v>83</v>
      </c>
    </row>
    <row r="76" spans="1:26" ht="24.75" hidden="1" x14ac:dyDescent="0.25">
      <c r="A76" s="118" t="s">
        <v>257</v>
      </c>
      <c r="B76" s="87">
        <f t="shared" si="3"/>
        <v>63</v>
      </c>
      <c r="C76" s="83" t="s">
        <v>179</v>
      </c>
      <c r="D76" s="80">
        <v>1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94.453285557707218</v>
      </c>
      <c r="K76" s="80">
        <v>15</v>
      </c>
      <c r="L76" s="81">
        <v>46.79097780396981</v>
      </c>
      <c r="M76" s="80">
        <v>20</v>
      </c>
      <c r="N76" s="80">
        <v>3</v>
      </c>
      <c r="O76" s="80">
        <v>0</v>
      </c>
      <c r="P76" s="80">
        <v>0</v>
      </c>
      <c r="Q76" s="80">
        <v>5</v>
      </c>
      <c r="R76" s="120">
        <v>8.7976851762246698E-3</v>
      </c>
      <c r="S76" s="88">
        <v>0</v>
      </c>
      <c r="T76" s="121">
        <v>3.371963003464494E-2</v>
      </c>
      <c r="U76" s="88">
        <v>10</v>
      </c>
      <c r="V76" s="116">
        <v>0</v>
      </c>
      <c r="W76" s="88">
        <v>0</v>
      </c>
      <c r="X76" s="88">
        <f>E76+G76+I76+K76+M76+O76+Q76-S76-U76-W76</f>
        <v>75</v>
      </c>
      <c r="Y76" s="81">
        <f t="shared" si="0"/>
        <v>1.06</v>
      </c>
      <c r="Z76" s="33" t="s">
        <v>83</v>
      </c>
    </row>
    <row r="77" spans="1:26" ht="24.75" hidden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88.473936930214776</v>
      </c>
      <c r="K77" s="80">
        <v>0</v>
      </c>
      <c r="L77" s="81">
        <v>45.844671548845319</v>
      </c>
      <c r="M77" s="80">
        <v>20</v>
      </c>
      <c r="N77" s="80">
        <v>3</v>
      </c>
      <c r="O77" s="80">
        <v>0</v>
      </c>
      <c r="P77" s="80">
        <v>0</v>
      </c>
      <c r="Q77" s="80">
        <v>5</v>
      </c>
      <c r="R77" s="120">
        <v>0</v>
      </c>
      <c r="S77" s="88">
        <v>0</v>
      </c>
      <c r="T77" s="121">
        <v>5.2574709262681076E-2</v>
      </c>
      <c r="U77" s="88">
        <v>20</v>
      </c>
      <c r="V77" s="116">
        <v>0</v>
      </c>
      <c r="W77" s="88">
        <v>0</v>
      </c>
      <c r="X77" s="88">
        <f t="shared" si="2"/>
        <v>50</v>
      </c>
      <c r="Y77" s="81">
        <f t="shared" si="0"/>
        <v>0.7</v>
      </c>
      <c r="Z77" s="33" t="s">
        <v>81</v>
      </c>
    </row>
    <row r="78" spans="1:26" ht="24.75" hidden="1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92">
        <v>0</v>
      </c>
      <c r="G78" s="80">
        <v>15</v>
      </c>
      <c r="H78" s="80">
        <v>0</v>
      </c>
      <c r="I78" s="80">
        <v>15</v>
      </c>
      <c r="J78" s="81">
        <v>95.017686661029657</v>
      </c>
      <c r="K78" s="80">
        <v>20</v>
      </c>
      <c r="L78" s="81">
        <v>45.026310201329593</v>
      </c>
      <c r="M78" s="80">
        <v>20</v>
      </c>
      <c r="N78" s="80">
        <v>2</v>
      </c>
      <c r="O78" s="80">
        <v>5</v>
      </c>
      <c r="P78" s="80">
        <v>0</v>
      </c>
      <c r="Q78" s="80">
        <v>5</v>
      </c>
      <c r="R78" s="120">
        <v>4.4504911455451029E-3</v>
      </c>
      <c r="S78" s="88">
        <v>0</v>
      </c>
      <c r="T78" s="121">
        <v>1.1626271098505248E-4</v>
      </c>
      <c r="U78" s="88">
        <v>0</v>
      </c>
      <c r="V78" s="116">
        <v>0</v>
      </c>
      <c r="W78" s="88">
        <v>0</v>
      </c>
      <c r="X78" s="88">
        <f t="shared" si="2"/>
        <v>95</v>
      </c>
      <c r="Y78" s="81">
        <f t="shared" ref="Y78:Y84" si="4">ROUND(X78/71,2)</f>
        <v>1.34</v>
      </c>
      <c r="Z78" s="33" t="s">
        <v>83</v>
      </c>
    </row>
    <row r="79" spans="1:26" ht="24.75" hidden="1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92.287295575538991</v>
      </c>
      <c r="K79" s="80">
        <v>15</v>
      </c>
      <c r="L79" s="81">
        <v>42.099539543554307</v>
      </c>
      <c r="M79" s="80">
        <v>20</v>
      </c>
      <c r="N79" s="80">
        <v>0</v>
      </c>
      <c r="O79" s="80">
        <v>15</v>
      </c>
      <c r="P79" s="80">
        <v>0</v>
      </c>
      <c r="Q79" s="80">
        <v>5</v>
      </c>
      <c r="R79" s="120">
        <v>2.2471366799401739E-2</v>
      </c>
      <c r="S79" s="88">
        <v>10</v>
      </c>
      <c r="T79" s="121">
        <v>0</v>
      </c>
      <c r="U79" s="88">
        <v>0</v>
      </c>
      <c r="V79" s="116">
        <v>0</v>
      </c>
      <c r="W79" s="88">
        <v>0</v>
      </c>
      <c r="X79" s="88">
        <f t="shared" ref="X79:X84" si="5">E79+G79+I79+K79+M79+O79+Q79-S79-U79-W79</f>
        <v>90</v>
      </c>
      <c r="Y79" s="81">
        <f t="shared" si="4"/>
        <v>1.27</v>
      </c>
      <c r="Z79" s="33" t="s">
        <v>83</v>
      </c>
    </row>
    <row r="80" spans="1:26" ht="24.75" hidden="1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91.397755669485946</v>
      </c>
      <c r="K80" s="80">
        <v>15</v>
      </c>
      <c r="L80" s="81">
        <v>42.173305768949973</v>
      </c>
      <c r="M80" s="80">
        <v>20</v>
      </c>
      <c r="N80" s="80">
        <v>3</v>
      </c>
      <c r="O80" s="80">
        <v>0</v>
      </c>
      <c r="P80" s="80">
        <v>0</v>
      </c>
      <c r="Q80" s="80">
        <v>5</v>
      </c>
      <c r="R80" s="120">
        <v>1.4990158365880276E-2</v>
      </c>
      <c r="S80" s="88">
        <v>0</v>
      </c>
      <c r="T80" s="121">
        <v>1.0110409056296607E-2</v>
      </c>
      <c r="U80" s="88">
        <v>0</v>
      </c>
      <c r="V80" s="116">
        <v>0</v>
      </c>
      <c r="W80" s="88">
        <v>0</v>
      </c>
      <c r="X80" s="88">
        <f t="shared" si="5"/>
        <v>85</v>
      </c>
      <c r="Y80" s="81">
        <f t="shared" si="4"/>
        <v>1.2</v>
      </c>
      <c r="Z80" s="33" t="s">
        <v>83</v>
      </c>
    </row>
    <row r="81" spans="1:26" ht="24.75" hidden="1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96.960973038340768</v>
      </c>
      <c r="K81" s="80">
        <v>20</v>
      </c>
      <c r="L81" s="81">
        <v>42.080716287641614</v>
      </c>
      <c r="M81" s="80">
        <v>20</v>
      </c>
      <c r="N81" s="80">
        <v>0</v>
      </c>
      <c r="O81" s="80">
        <v>15</v>
      </c>
      <c r="P81" s="80">
        <v>0</v>
      </c>
      <c r="Q81" s="80">
        <v>5</v>
      </c>
      <c r="R81" s="120">
        <v>0</v>
      </c>
      <c r="S81" s="88">
        <v>0</v>
      </c>
      <c r="T81" s="121">
        <v>5.0411498233047928E-4</v>
      </c>
      <c r="U81" s="88">
        <v>0</v>
      </c>
      <c r="V81" s="116">
        <v>0</v>
      </c>
      <c r="W81" s="88">
        <v>0</v>
      </c>
      <c r="X81" s="88">
        <f t="shared" si="5"/>
        <v>105</v>
      </c>
      <c r="Y81" s="81">
        <f t="shared" si="4"/>
        <v>1.48</v>
      </c>
      <c r="Z81" s="33" t="s">
        <v>83</v>
      </c>
    </row>
    <row r="82" spans="1:26" ht="24.75" hidden="1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92">
        <v>0</v>
      </c>
      <c r="G82" s="80">
        <v>15</v>
      </c>
      <c r="H82" s="80">
        <v>0</v>
      </c>
      <c r="I82" s="80">
        <v>15</v>
      </c>
      <c r="J82" s="81">
        <v>85.385452984925337</v>
      </c>
      <c r="K82" s="80">
        <v>0</v>
      </c>
      <c r="L82" s="81">
        <v>44.66755495884906</v>
      </c>
      <c r="M82" s="80">
        <v>20</v>
      </c>
      <c r="N82" s="80">
        <v>2</v>
      </c>
      <c r="O82" s="80">
        <v>5</v>
      </c>
      <c r="P82" s="80">
        <v>0</v>
      </c>
      <c r="Q82" s="80">
        <v>5</v>
      </c>
      <c r="R82" s="120">
        <v>4.3428554838880924E-2</v>
      </c>
      <c r="S82" s="88">
        <v>10</v>
      </c>
      <c r="T82" s="121">
        <v>3.1749980092371398E-3</v>
      </c>
      <c r="U82" s="88">
        <v>0</v>
      </c>
      <c r="V82" s="116">
        <v>0</v>
      </c>
      <c r="W82" s="88">
        <v>0</v>
      </c>
      <c r="X82" s="88">
        <f t="shared" si="5"/>
        <v>65</v>
      </c>
      <c r="Y82" s="81">
        <f t="shared" si="4"/>
        <v>0.92</v>
      </c>
      <c r="Z82" s="33" t="s">
        <v>81</v>
      </c>
    </row>
    <row r="83" spans="1:26" ht="24.75" hidden="1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96.45768798555919</v>
      </c>
      <c r="K83" s="80">
        <v>20</v>
      </c>
      <c r="L83" s="81">
        <v>42.815342693370276</v>
      </c>
      <c r="M83" s="80">
        <v>20</v>
      </c>
      <c r="N83" s="80">
        <v>2</v>
      </c>
      <c r="O83" s="80">
        <v>5</v>
      </c>
      <c r="P83" s="80">
        <v>0</v>
      </c>
      <c r="Q83" s="80">
        <v>5</v>
      </c>
      <c r="R83" s="120">
        <v>3.2923096809404466E-2</v>
      </c>
      <c r="S83" s="88">
        <v>10</v>
      </c>
      <c r="T83" s="121">
        <v>3.4401162632043833E-2</v>
      </c>
      <c r="U83" s="88">
        <v>10</v>
      </c>
      <c r="V83" s="116">
        <v>0</v>
      </c>
      <c r="W83" s="88">
        <v>0</v>
      </c>
      <c r="X83" s="88">
        <f t="shared" si="5"/>
        <v>75</v>
      </c>
      <c r="Y83" s="81">
        <f t="shared" si="4"/>
        <v>1.06</v>
      </c>
      <c r="Z83" s="33" t="s">
        <v>83</v>
      </c>
    </row>
    <row r="84" spans="1:26" ht="24.75" hidden="1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0.42506774207565506</v>
      </c>
      <c r="G84" s="80">
        <v>15</v>
      </c>
      <c r="H84" s="80">
        <v>0</v>
      </c>
      <c r="I84" s="80">
        <v>15</v>
      </c>
      <c r="J84" s="81">
        <v>94.321942318599795</v>
      </c>
      <c r="K84" s="80">
        <v>15</v>
      </c>
      <c r="L84" s="81">
        <v>42.220689451436037</v>
      </c>
      <c r="M84" s="80">
        <v>20</v>
      </c>
      <c r="N84" s="80">
        <v>1</v>
      </c>
      <c r="O84" s="80">
        <v>15</v>
      </c>
      <c r="P84" s="80">
        <v>0</v>
      </c>
      <c r="Q84" s="80">
        <v>5</v>
      </c>
      <c r="R84" s="120">
        <v>2.8765404119787219E-3</v>
      </c>
      <c r="S84" s="88">
        <v>0</v>
      </c>
      <c r="T84" s="121">
        <v>4.0169631129663881E-2</v>
      </c>
      <c r="U84" s="88">
        <v>10</v>
      </c>
      <c r="V84" s="88">
        <v>2</v>
      </c>
      <c r="W84" s="88">
        <v>20</v>
      </c>
      <c r="X84" s="88">
        <f t="shared" si="5"/>
        <v>70</v>
      </c>
      <c r="Y84" s="81">
        <f t="shared" si="4"/>
        <v>0.99</v>
      </c>
      <c r="Z84" s="33" t="s">
        <v>81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  <c r="Z85" s="114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  <c r="Z86" s="114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AA84">
    <filterColumn colId="1">
      <filters>
        <filter val="УПРАВЛЕНИЕ РОСКОМНАДЗОРА ПО ИВАНОВСКОЙ ОБЛАСТИ"/>
      </filters>
    </filterColumn>
    <sortState ref="B15:Z84">
      <sortCondition ref="B12:B84"/>
    </sortState>
  </autoFilter>
  <mergeCells count="17">
    <mergeCell ref="N11:O11"/>
    <mergeCell ref="P11:Q11"/>
    <mergeCell ref="R11:S11"/>
    <mergeCell ref="T11:U11"/>
    <mergeCell ref="B7:Z7"/>
    <mergeCell ref="B8:Z8"/>
    <mergeCell ref="B10:B12"/>
    <mergeCell ref="C10:C12"/>
    <mergeCell ref="D10:X10"/>
    <mergeCell ref="Y10:Y12"/>
    <mergeCell ref="Z10:Z12"/>
    <mergeCell ref="D11:E11"/>
    <mergeCell ref="F11:G11"/>
    <mergeCell ref="H11:I11"/>
    <mergeCell ref="V11:W11"/>
    <mergeCell ref="J11:K11"/>
    <mergeCell ref="L11:M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89"/>
  <sheetViews>
    <sheetView view="pageBreakPreview" zoomScaleNormal="100" zoomScaleSheetLayoutView="100" workbookViewId="0">
      <pane xSplit="3" ySplit="12" topLeftCell="D13" activePane="bottomRight" state="frozen"/>
      <selection pane="topRight" activeCell="C1" sqref="C1"/>
      <selection pane="bottomLeft" activeCell="A13" sqref="A13"/>
      <selection pane="bottomRight" activeCell="Z16" sqref="Z16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0.5703125" style="97" customWidth="1"/>
    <col min="26" max="26" width="12.7109375" style="23" customWidth="1"/>
    <col min="27" max="16384" width="9.140625" style="23"/>
  </cols>
  <sheetData>
    <row r="1" spans="1:26" ht="56.25" x14ac:dyDescent="0.25">
      <c r="C1" s="95" t="s">
        <v>88</v>
      </c>
      <c r="E1" s="95"/>
      <c r="F1" s="95"/>
      <c r="G1" s="95"/>
    </row>
    <row r="2" spans="1:26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ht="15" customHeight="1" x14ac:dyDescent="0.25">
      <c r="Q3" s="23" t="s">
        <v>95</v>
      </c>
    </row>
    <row r="4" spans="1:26" ht="27" customHeight="1" x14ac:dyDescent="0.25">
      <c r="Q4" s="23" t="s">
        <v>70</v>
      </c>
    </row>
    <row r="5" spans="1:26" x14ac:dyDescent="0.25">
      <c r="Q5" s="23" t="s">
        <v>188</v>
      </c>
    </row>
    <row r="6" spans="1:26" ht="6" customHeight="1" x14ac:dyDescent="0.25">
      <c r="I6" s="54"/>
      <c r="J6" s="53"/>
      <c r="K6" s="54"/>
      <c r="L6" s="53"/>
    </row>
    <row r="7" spans="1:26" ht="18.75" x14ac:dyDescent="0.3">
      <c r="B7" s="167" t="s">
        <v>0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8"/>
      <c r="Y7" s="167"/>
    </row>
    <row r="8" spans="1:26" ht="15" customHeight="1" x14ac:dyDescent="0.3">
      <c r="B8" s="167" t="s">
        <v>194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8"/>
      <c r="Y8" s="167"/>
    </row>
    <row r="9" spans="1:26" ht="6.75" customHeight="1" x14ac:dyDescent="0.3">
      <c r="D9" s="101"/>
    </row>
    <row r="10" spans="1:26" ht="13.5" customHeight="1" x14ac:dyDescent="0.25">
      <c r="B10" s="169" t="s">
        <v>96</v>
      </c>
      <c r="C10" s="169" t="s">
        <v>4</v>
      </c>
      <c r="D10" s="174" t="s">
        <v>1</v>
      </c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/>
      <c r="Y10" s="177" t="s">
        <v>67</v>
      </c>
      <c r="Z10" s="155" t="s">
        <v>270</v>
      </c>
    </row>
    <row r="11" spans="1:26" ht="129" customHeight="1" x14ac:dyDescent="0.25">
      <c r="B11" s="170"/>
      <c r="C11" s="172"/>
      <c r="D11" s="180" t="s">
        <v>90</v>
      </c>
      <c r="E11" s="180"/>
      <c r="F11" s="160" t="s">
        <v>91</v>
      </c>
      <c r="G11" s="160"/>
      <c r="H11" s="160" t="s">
        <v>269</v>
      </c>
      <c r="I11" s="160"/>
      <c r="J11" s="160" t="s">
        <v>87</v>
      </c>
      <c r="K11" s="160"/>
      <c r="L11" s="160" t="s">
        <v>266</v>
      </c>
      <c r="M11" s="160"/>
      <c r="N11" s="140" t="s">
        <v>267</v>
      </c>
      <c r="O11" s="141"/>
      <c r="P11" s="160" t="s">
        <v>69</v>
      </c>
      <c r="Q11" s="166"/>
      <c r="R11" s="140" t="s">
        <v>99</v>
      </c>
      <c r="S11" s="141"/>
      <c r="T11" s="140" t="s">
        <v>100</v>
      </c>
      <c r="U11" s="141"/>
      <c r="V11" s="140" t="s">
        <v>268</v>
      </c>
      <c r="W11" s="141"/>
      <c r="X11" s="102" t="s">
        <v>65</v>
      </c>
      <c r="Y11" s="178"/>
      <c r="Z11" s="156"/>
    </row>
    <row r="12" spans="1:26" ht="20.25" customHeight="1" x14ac:dyDescent="0.25">
      <c r="B12" s="171"/>
      <c r="C12" s="173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179"/>
      <c r="Z12" s="157"/>
    </row>
    <row r="13" spans="1:26" s="24" customFormat="1" ht="15" hidden="1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6" ht="34.5" hidden="1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90.4190087629472</v>
      </c>
      <c r="K14" s="80">
        <v>15</v>
      </c>
      <c r="L14" s="81">
        <v>50.276923513711921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20">
        <v>1.1814501838056882E-3</v>
      </c>
      <c r="S14" s="88">
        <v>0</v>
      </c>
      <c r="T14" s="121">
        <v>7.1486214300747952E-3</v>
      </c>
      <c r="U14" s="88">
        <v>0</v>
      </c>
      <c r="V14" s="116">
        <v>0</v>
      </c>
      <c r="W14" s="88">
        <v>0</v>
      </c>
      <c r="X14" s="88">
        <f>E14+G14+I14+K14+M14+O14+Q14-S14-U14-W14</f>
        <v>100</v>
      </c>
      <c r="Y14" s="81">
        <f t="shared" ref="Y14:Y77" si="0">ROUND(X14/71,2)</f>
        <v>1.41</v>
      </c>
      <c r="Z14" s="33" t="s">
        <v>82</v>
      </c>
    </row>
    <row r="15" spans="1:26" ht="23.25" hidden="1" customHeight="1" x14ac:dyDescent="0.25">
      <c r="A15" s="118" t="s">
        <v>196</v>
      </c>
      <c r="B15" s="87">
        <f t="shared" ref="B15:B23" si="1">B14+1</f>
        <v>2</v>
      </c>
      <c r="C15" s="83" t="s">
        <v>118</v>
      </c>
      <c r="D15" s="80">
        <v>0</v>
      </c>
      <c r="E15" s="80">
        <v>15</v>
      </c>
      <c r="F15" s="92">
        <v>0</v>
      </c>
      <c r="G15" s="80">
        <v>15</v>
      </c>
      <c r="H15" s="80">
        <v>0</v>
      </c>
      <c r="I15" s="80">
        <v>15</v>
      </c>
      <c r="J15" s="81">
        <v>92.044665557878901</v>
      </c>
      <c r="K15" s="80">
        <v>15</v>
      </c>
      <c r="L15" s="81">
        <v>48.116913200291442</v>
      </c>
      <c r="M15" s="80">
        <v>20</v>
      </c>
      <c r="N15" s="80">
        <v>3</v>
      </c>
      <c r="O15" s="80">
        <v>0</v>
      </c>
      <c r="P15" s="80">
        <v>0</v>
      </c>
      <c r="Q15" s="80">
        <v>5</v>
      </c>
      <c r="R15" s="120">
        <v>1.1207493024378767E-2</v>
      </c>
      <c r="S15" s="88">
        <v>0</v>
      </c>
      <c r="T15" s="121">
        <v>9.2131407562704194E-3</v>
      </c>
      <c r="U15" s="88">
        <v>0</v>
      </c>
      <c r="V15" s="116">
        <v>0</v>
      </c>
      <c r="W15" s="88">
        <v>0</v>
      </c>
      <c r="X15" s="88">
        <f t="shared" ref="X15:X78" si="2">E15+G15+I15+K15+M15+O15+Q15-S15-U15-W15</f>
        <v>85</v>
      </c>
      <c r="Y15" s="81">
        <f t="shared" si="0"/>
        <v>1.2</v>
      </c>
      <c r="Z15" s="33" t="s">
        <v>83</v>
      </c>
    </row>
    <row r="16" spans="1:26" ht="33.75" hidden="1" x14ac:dyDescent="0.25">
      <c r="A16" s="118" t="s">
        <v>197</v>
      </c>
      <c r="B16" s="87">
        <f t="shared" si="1"/>
        <v>3</v>
      </c>
      <c r="C16" s="83" t="s">
        <v>119</v>
      </c>
      <c r="D16" s="80">
        <v>1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91.619798139692605</v>
      </c>
      <c r="K16" s="80">
        <v>15</v>
      </c>
      <c r="L16" s="81">
        <v>44.773370229663506</v>
      </c>
      <c r="M16" s="80">
        <v>20</v>
      </c>
      <c r="N16" s="80">
        <v>3</v>
      </c>
      <c r="O16" s="80">
        <v>0</v>
      </c>
      <c r="P16" s="80">
        <v>0</v>
      </c>
      <c r="Q16" s="80">
        <v>5</v>
      </c>
      <c r="R16" s="120">
        <v>2.6496128621029099E-3</v>
      </c>
      <c r="S16" s="88">
        <v>0</v>
      </c>
      <c r="T16" s="121">
        <v>2.64161182811497E-2</v>
      </c>
      <c r="U16" s="88">
        <v>10</v>
      </c>
      <c r="V16" s="116">
        <v>0</v>
      </c>
      <c r="W16" s="88">
        <v>0</v>
      </c>
      <c r="X16" s="88">
        <f t="shared" si="2"/>
        <v>75</v>
      </c>
      <c r="Y16" s="81">
        <f t="shared" si="0"/>
        <v>1.06</v>
      </c>
      <c r="Z16" s="33" t="s">
        <v>83</v>
      </c>
    </row>
    <row r="17" spans="1:26" ht="22.5" hidden="1" x14ac:dyDescent="0.25">
      <c r="A17" s="118" t="s">
        <v>198</v>
      </c>
      <c r="B17" s="87">
        <f t="shared" si="1"/>
        <v>4</v>
      </c>
      <c r="C17" s="83" t="s">
        <v>120</v>
      </c>
      <c r="D17" s="80">
        <v>0</v>
      </c>
      <c r="E17" s="80">
        <v>15</v>
      </c>
      <c r="F17" s="92">
        <v>0</v>
      </c>
      <c r="G17" s="80">
        <v>15</v>
      </c>
      <c r="H17" s="80">
        <v>0</v>
      </c>
      <c r="I17" s="80">
        <v>15</v>
      </c>
      <c r="J17" s="81">
        <v>96.415587015866649</v>
      </c>
      <c r="K17" s="80">
        <v>20</v>
      </c>
      <c r="L17" s="81">
        <v>43.741219446202052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20">
        <v>1.7997412037755189E-2</v>
      </c>
      <c r="S17" s="88">
        <v>0</v>
      </c>
      <c r="T17" s="121">
        <v>7.58855720123077E-3</v>
      </c>
      <c r="U17" s="88">
        <v>0</v>
      </c>
      <c r="V17" s="116">
        <v>0</v>
      </c>
      <c r="W17" s="88">
        <v>0</v>
      </c>
      <c r="X17" s="88">
        <f t="shared" si="2"/>
        <v>105</v>
      </c>
      <c r="Y17" s="81">
        <f>ROUND(X17/71,2)</f>
        <v>1.48</v>
      </c>
      <c r="Z17" s="33" t="s">
        <v>82</v>
      </c>
    </row>
    <row r="18" spans="1:26" ht="24.75" hidden="1" x14ac:dyDescent="0.25">
      <c r="A18" s="118" t="s">
        <v>199</v>
      </c>
      <c r="B18" s="87">
        <f t="shared" si="1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95.613173525144035</v>
      </c>
      <c r="K18" s="80">
        <v>20</v>
      </c>
      <c r="L18" s="81">
        <v>48.344731398653103</v>
      </c>
      <c r="M18" s="80">
        <v>20</v>
      </c>
      <c r="N18" s="80">
        <v>0</v>
      </c>
      <c r="O18" s="80">
        <v>15</v>
      </c>
      <c r="P18" s="80">
        <v>0</v>
      </c>
      <c r="Q18" s="80">
        <v>5</v>
      </c>
      <c r="R18" s="120">
        <v>2.3160252483262595E-3</v>
      </c>
      <c r="S18" s="88">
        <v>0</v>
      </c>
      <c r="T18" s="121">
        <v>5.0069695444799368E-2</v>
      </c>
      <c r="U18" s="88">
        <v>20</v>
      </c>
      <c r="V18" s="116">
        <v>0</v>
      </c>
      <c r="W18" s="88">
        <v>0</v>
      </c>
      <c r="X18" s="88">
        <f t="shared" si="2"/>
        <v>85</v>
      </c>
      <c r="Y18" s="81">
        <f t="shared" si="0"/>
        <v>1.2</v>
      </c>
      <c r="Z18" s="33" t="s">
        <v>83</v>
      </c>
    </row>
    <row r="19" spans="1:26" ht="22.5" hidden="1" x14ac:dyDescent="0.25">
      <c r="A19" s="118" t="s">
        <v>200</v>
      </c>
      <c r="B19" s="87">
        <f t="shared" si="1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95.480037249625909</v>
      </c>
      <c r="K19" s="80">
        <v>20</v>
      </c>
      <c r="L19" s="81">
        <v>42.961254654806545</v>
      </c>
      <c r="M19" s="80">
        <v>20</v>
      </c>
      <c r="N19" s="80">
        <v>3</v>
      </c>
      <c r="O19" s="80">
        <v>0</v>
      </c>
      <c r="P19" s="80">
        <v>0</v>
      </c>
      <c r="Q19" s="80">
        <v>5</v>
      </c>
      <c r="R19" s="120">
        <v>1.498655053157423E-4</v>
      </c>
      <c r="S19" s="88">
        <v>0</v>
      </c>
      <c r="T19" s="121">
        <v>9.1915257306661204E-3</v>
      </c>
      <c r="U19" s="88">
        <v>0</v>
      </c>
      <c r="V19" s="116">
        <v>0</v>
      </c>
      <c r="W19" s="88">
        <v>0</v>
      </c>
      <c r="X19" s="88">
        <f t="shared" si="2"/>
        <v>90</v>
      </c>
      <c r="Y19" s="81">
        <f t="shared" si="0"/>
        <v>1.27</v>
      </c>
      <c r="Z19" s="33" t="s">
        <v>83</v>
      </c>
    </row>
    <row r="20" spans="1:26" ht="24.75" hidden="1" x14ac:dyDescent="0.25">
      <c r="A20" s="118" t="s">
        <v>201</v>
      </c>
      <c r="B20" s="87">
        <f t="shared" si="1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95.103243537869147</v>
      </c>
      <c r="K20" s="80">
        <v>20</v>
      </c>
      <c r="L20" s="81">
        <v>49.768065277796524</v>
      </c>
      <c r="M20" s="80">
        <v>20</v>
      </c>
      <c r="N20" s="80">
        <v>2</v>
      </c>
      <c r="O20" s="80">
        <v>5</v>
      </c>
      <c r="P20" s="80">
        <v>0</v>
      </c>
      <c r="Q20" s="80">
        <v>5</v>
      </c>
      <c r="R20" s="120">
        <v>2.7150092369631413E-2</v>
      </c>
      <c r="S20" s="88">
        <v>10</v>
      </c>
      <c r="T20" s="121">
        <v>3.0671813884748184E-4</v>
      </c>
      <c r="U20" s="88">
        <v>0</v>
      </c>
      <c r="V20" s="116">
        <v>0</v>
      </c>
      <c r="W20" s="88">
        <v>0</v>
      </c>
      <c r="X20" s="88">
        <f t="shared" si="2"/>
        <v>85</v>
      </c>
      <c r="Y20" s="81">
        <f t="shared" si="0"/>
        <v>1.2</v>
      </c>
      <c r="Z20" s="33" t="s">
        <v>83</v>
      </c>
    </row>
    <row r="21" spans="1:26" ht="33.75" hidden="1" x14ac:dyDescent="0.25">
      <c r="A21" s="118" t="s">
        <v>202</v>
      </c>
      <c r="B21" s="87">
        <f t="shared" si="1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92.74616846703168</v>
      </c>
      <c r="K21" s="80">
        <v>15</v>
      </c>
      <c r="L21" s="81">
        <v>43.883764882315013</v>
      </c>
      <c r="M21" s="80">
        <v>20</v>
      </c>
      <c r="N21" s="80">
        <v>1</v>
      </c>
      <c r="O21" s="80">
        <v>15</v>
      </c>
      <c r="P21" s="80">
        <v>0</v>
      </c>
      <c r="Q21" s="80">
        <v>5</v>
      </c>
      <c r="R21" s="120">
        <v>2.3849514660563537E-2</v>
      </c>
      <c r="S21" s="88">
        <v>10</v>
      </c>
      <c r="T21" s="121">
        <v>2.5466298939647941E-2</v>
      </c>
      <c r="U21" s="88">
        <v>10</v>
      </c>
      <c r="V21" s="116">
        <v>0</v>
      </c>
      <c r="W21" s="88">
        <v>0</v>
      </c>
      <c r="X21" s="88">
        <f t="shared" si="2"/>
        <v>80</v>
      </c>
      <c r="Y21" s="81">
        <f t="shared" si="0"/>
        <v>1.1299999999999999</v>
      </c>
      <c r="Z21" s="33" t="s">
        <v>83</v>
      </c>
    </row>
    <row r="22" spans="1:26" ht="22.5" hidden="1" x14ac:dyDescent="0.25">
      <c r="A22" s="118" t="s">
        <v>203</v>
      </c>
      <c r="B22" s="87">
        <f t="shared" si="1"/>
        <v>9</v>
      </c>
      <c r="C22" s="83" t="s">
        <v>125</v>
      </c>
      <c r="D22" s="80">
        <v>1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91.822971437653223</v>
      </c>
      <c r="K22" s="80">
        <v>15</v>
      </c>
      <c r="L22" s="81">
        <v>42.011307703252356</v>
      </c>
      <c r="M22" s="80">
        <v>20</v>
      </c>
      <c r="N22" s="80">
        <v>3</v>
      </c>
      <c r="O22" s="80">
        <v>0</v>
      </c>
      <c r="P22" s="80">
        <v>0</v>
      </c>
      <c r="Q22" s="80">
        <v>5</v>
      </c>
      <c r="R22" s="120">
        <v>3.4365540255743253E-2</v>
      </c>
      <c r="S22" s="88">
        <v>10</v>
      </c>
      <c r="T22" s="121">
        <v>2.5044903466525666E-2</v>
      </c>
      <c r="U22" s="88">
        <v>10</v>
      </c>
      <c r="V22" s="116">
        <v>0</v>
      </c>
      <c r="W22" s="88">
        <v>0</v>
      </c>
      <c r="X22" s="88">
        <f t="shared" si="2"/>
        <v>65</v>
      </c>
      <c r="Y22" s="81">
        <f t="shared" si="0"/>
        <v>0.92</v>
      </c>
      <c r="Z22" s="33" t="s">
        <v>81</v>
      </c>
    </row>
    <row r="23" spans="1:26" ht="21.6" hidden="1" customHeight="1" x14ac:dyDescent="0.25">
      <c r="A23" s="118" t="s">
        <v>204</v>
      </c>
      <c r="B23" s="87">
        <f t="shared" si="1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92.234644032215499</v>
      </c>
      <c r="K23" s="80">
        <v>15</v>
      </c>
      <c r="L23" s="81">
        <v>45.319670796323358</v>
      </c>
      <c r="M23" s="80">
        <v>20</v>
      </c>
      <c r="N23" s="80">
        <v>3</v>
      </c>
      <c r="O23" s="80">
        <v>0</v>
      </c>
      <c r="P23" s="80">
        <v>0</v>
      </c>
      <c r="Q23" s="80">
        <v>5</v>
      </c>
      <c r="R23" s="120">
        <v>1.4021126863838511E-2</v>
      </c>
      <c r="S23" s="88">
        <v>0</v>
      </c>
      <c r="T23" s="121">
        <v>2.6497697584296643E-2</v>
      </c>
      <c r="U23" s="88">
        <v>10</v>
      </c>
      <c r="V23" s="116">
        <v>0</v>
      </c>
      <c r="W23" s="88">
        <v>0</v>
      </c>
      <c r="X23" s="88">
        <f t="shared" si="2"/>
        <v>75</v>
      </c>
      <c r="Y23" s="81">
        <f t="shared" si="0"/>
        <v>1.06</v>
      </c>
      <c r="Z23" s="33" t="s">
        <v>83</v>
      </c>
    </row>
    <row r="24" spans="1:26" ht="31.9" hidden="1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95.494566594876559</v>
      </c>
      <c r="K24" s="80">
        <v>20</v>
      </c>
      <c r="L24" s="81">
        <v>45.277906697384182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20">
        <v>7.3956962820293367E-3</v>
      </c>
      <c r="S24" s="88">
        <v>0</v>
      </c>
      <c r="T24" s="121">
        <v>4.2553515900879395E-3</v>
      </c>
      <c r="U24" s="88">
        <v>0</v>
      </c>
      <c r="V24" s="116">
        <v>0</v>
      </c>
      <c r="W24" s="88">
        <v>0</v>
      </c>
      <c r="X24" s="88">
        <f t="shared" si="2"/>
        <v>105</v>
      </c>
      <c r="Y24" s="81">
        <f t="shared" si="0"/>
        <v>1.48</v>
      </c>
      <c r="Z24" s="33" t="s">
        <v>82</v>
      </c>
    </row>
    <row r="25" spans="1:26" ht="22.5" hidden="1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0.52</v>
      </c>
      <c r="G25" s="80">
        <v>15</v>
      </c>
      <c r="H25" s="80">
        <v>0</v>
      </c>
      <c r="I25" s="80">
        <v>15</v>
      </c>
      <c r="J25" s="81">
        <v>96.10666287414756</v>
      </c>
      <c r="K25" s="80">
        <v>20</v>
      </c>
      <c r="L25" s="81">
        <v>44.773330294117052</v>
      </c>
      <c r="M25" s="80">
        <v>20</v>
      </c>
      <c r="N25" s="80">
        <v>3</v>
      </c>
      <c r="O25" s="80">
        <v>0</v>
      </c>
      <c r="P25" s="80">
        <v>0</v>
      </c>
      <c r="Q25" s="80">
        <v>5</v>
      </c>
      <c r="R25" s="120">
        <v>3.0000000000000001E-3</v>
      </c>
      <c r="S25" s="88">
        <v>0</v>
      </c>
      <c r="T25" s="121">
        <v>4.0000000000000001E-3</v>
      </c>
      <c r="U25" s="88">
        <v>0</v>
      </c>
      <c r="V25" s="116">
        <v>0</v>
      </c>
      <c r="W25" s="88">
        <v>0</v>
      </c>
      <c r="X25" s="88">
        <f t="shared" si="2"/>
        <v>90</v>
      </c>
      <c r="Y25" s="81">
        <f t="shared" si="0"/>
        <v>1.27</v>
      </c>
      <c r="Z25" s="33" t="s">
        <v>83</v>
      </c>
    </row>
    <row r="26" spans="1:26" ht="22.5" hidden="1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97.222684694735321</v>
      </c>
      <c r="K26" s="80">
        <v>20</v>
      </c>
      <c r="L26" s="81">
        <v>43.700302243178236</v>
      </c>
      <c r="M26" s="80">
        <v>20</v>
      </c>
      <c r="N26" s="80">
        <v>2</v>
      </c>
      <c r="O26" s="80">
        <v>5</v>
      </c>
      <c r="P26" s="80">
        <v>0</v>
      </c>
      <c r="Q26" s="80">
        <v>5</v>
      </c>
      <c r="R26" s="120">
        <v>0.02</v>
      </c>
      <c r="S26" s="88">
        <v>10</v>
      </c>
      <c r="T26" s="121">
        <v>0</v>
      </c>
      <c r="U26" s="88">
        <v>0</v>
      </c>
      <c r="V26" s="116">
        <v>0</v>
      </c>
      <c r="W26" s="88">
        <v>0</v>
      </c>
      <c r="X26" s="88">
        <f t="shared" si="2"/>
        <v>85</v>
      </c>
      <c r="Y26" s="81">
        <f t="shared" si="0"/>
        <v>1.2</v>
      </c>
      <c r="Z26" s="33" t="s">
        <v>83</v>
      </c>
    </row>
    <row r="27" spans="1:26" ht="22.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90.227415383770335</v>
      </c>
      <c r="K27" s="80">
        <v>15</v>
      </c>
      <c r="L27" s="81">
        <v>47.894186014033046</v>
      </c>
      <c r="M27" s="80">
        <v>20</v>
      </c>
      <c r="N27" s="80">
        <v>3</v>
      </c>
      <c r="O27" s="80">
        <v>0</v>
      </c>
      <c r="P27" s="80">
        <v>1</v>
      </c>
      <c r="Q27" s="80">
        <v>0</v>
      </c>
      <c r="R27" s="120">
        <v>0</v>
      </c>
      <c r="S27" s="88">
        <v>0</v>
      </c>
      <c r="T27" s="121">
        <v>2.8123041430984847E-3</v>
      </c>
      <c r="U27" s="88">
        <v>0</v>
      </c>
      <c r="V27" s="116">
        <v>0</v>
      </c>
      <c r="W27" s="88">
        <v>0</v>
      </c>
      <c r="X27" s="88">
        <f t="shared" si="2"/>
        <v>80</v>
      </c>
      <c r="Y27" s="81">
        <f t="shared" si="0"/>
        <v>1.1299999999999999</v>
      </c>
      <c r="Z27" s="33" t="s">
        <v>83</v>
      </c>
    </row>
    <row r="28" spans="1:26" ht="22.5" hidden="1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90.246233045500759</v>
      </c>
      <c r="K28" s="80">
        <v>15</v>
      </c>
      <c r="L28" s="81">
        <v>46.644094424737261</v>
      </c>
      <c r="M28" s="80">
        <v>20</v>
      </c>
      <c r="N28" s="80">
        <v>3</v>
      </c>
      <c r="O28" s="80">
        <v>0</v>
      </c>
      <c r="P28" s="80">
        <v>0</v>
      </c>
      <c r="Q28" s="80">
        <v>5</v>
      </c>
      <c r="R28" s="120">
        <v>1.0469764116051614E-2</v>
      </c>
      <c r="S28" s="88">
        <v>0</v>
      </c>
      <c r="T28" s="121">
        <v>1.3329293991945428E-2</v>
      </c>
      <c r="U28" s="88">
        <v>0</v>
      </c>
      <c r="V28" s="116">
        <v>0</v>
      </c>
      <c r="W28" s="88">
        <v>0</v>
      </c>
      <c r="X28" s="88">
        <f t="shared" si="2"/>
        <v>85</v>
      </c>
      <c r="Y28" s="81">
        <f t="shared" si="0"/>
        <v>1.2</v>
      </c>
      <c r="Z28" s="33" t="s">
        <v>83</v>
      </c>
    </row>
    <row r="29" spans="1:26" ht="33.75" hidden="1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98.485108695939232</v>
      </c>
      <c r="K29" s="80">
        <v>20</v>
      </c>
      <c r="L29" s="81">
        <v>42.616505676315647</v>
      </c>
      <c r="M29" s="80">
        <v>20</v>
      </c>
      <c r="N29" s="80">
        <v>3</v>
      </c>
      <c r="O29" s="80">
        <v>0</v>
      </c>
      <c r="P29" s="80">
        <v>0</v>
      </c>
      <c r="Q29" s="80">
        <v>5</v>
      </c>
      <c r="R29" s="120">
        <v>2.5378037752263647E-4</v>
      </c>
      <c r="S29" s="88">
        <v>0</v>
      </c>
      <c r="T29" s="121">
        <v>6.6478554012765293E-5</v>
      </c>
      <c r="U29" s="88">
        <v>0</v>
      </c>
      <c r="V29" s="116">
        <v>0</v>
      </c>
      <c r="W29" s="88">
        <v>0</v>
      </c>
      <c r="X29" s="88">
        <f t="shared" si="2"/>
        <v>90</v>
      </c>
      <c r="Y29" s="81">
        <f t="shared" si="0"/>
        <v>1.27</v>
      </c>
      <c r="Z29" s="33" t="s">
        <v>83</v>
      </c>
    </row>
    <row r="30" spans="1:26" ht="24.75" hidden="1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95.34210043878025</v>
      </c>
      <c r="K30" s="80">
        <v>20</v>
      </c>
      <c r="L30" s="81">
        <v>46.717896376741813</v>
      </c>
      <c r="M30" s="80">
        <v>20</v>
      </c>
      <c r="N30" s="80">
        <v>3</v>
      </c>
      <c r="O30" s="80">
        <v>0</v>
      </c>
      <c r="P30" s="80">
        <v>0</v>
      </c>
      <c r="Q30" s="80">
        <v>5</v>
      </c>
      <c r="R30" s="120">
        <v>7.73942870380364E-3</v>
      </c>
      <c r="S30" s="88">
        <v>0</v>
      </c>
      <c r="T30" s="121">
        <v>2.0879006931263874E-2</v>
      </c>
      <c r="U30" s="88">
        <v>10</v>
      </c>
      <c r="V30" s="116">
        <v>0</v>
      </c>
      <c r="W30" s="88">
        <v>0</v>
      </c>
      <c r="X30" s="88">
        <f t="shared" si="2"/>
        <v>80</v>
      </c>
      <c r="Y30" s="81">
        <f t="shared" si="0"/>
        <v>1.1299999999999999</v>
      </c>
      <c r="Z30" s="33" t="s">
        <v>83</v>
      </c>
    </row>
    <row r="31" spans="1:26" ht="22.5" hidden="1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95.572384209546982</v>
      </c>
      <c r="K31" s="80">
        <v>20</v>
      </c>
      <c r="L31" s="81">
        <v>44.84403065643027</v>
      </c>
      <c r="M31" s="80">
        <v>20</v>
      </c>
      <c r="N31" s="80">
        <v>3</v>
      </c>
      <c r="O31" s="80">
        <v>0</v>
      </c>
      <c r="P31" s="80">
        <v>0</v>
      </c>
      <c r="Q31" s="80">
        <v>5</v>
      </c>
      <c r="R31" s="120">
        <v>2.1761483693617917E-3</v>
      </c>
      <c r="S31" s="88">
        <v>0</v>
      </c>
      <c r="T31" s="121">
        <v>6.5201379693392526E-3</v>
      </c>
      <c r="U31" s="88">
        <v>0</v>
      </c>
      <c r="V31" s="116">
        <v>0</v>
      </c>
      <c r="W31" s="88">
        <v>0</v>
      </c>
      <c r="X31" s="88">
        <f t="shared" si="2"/>
        <v>90</v>
      </c>
      <c r="Y31" s="81">
        <f t="shared" si="0"/>
        <v>1.27</v>
      </c>
      <c r="Z31" s="33" t="s">
        <v>83</v>
      </c>
    </row>
    <row r="32" spans="1:26" ht="22.5" hidden="1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1.8399187019707698E-2</v>
      </c>
      <c r="G32" s="80">
        <v>15</v>
      </c>
      <c r="H32" s="80">
        <v>0</v>
      </c>
      <c r="I32" s="80">
        <v>15</v>
      </c>
      <c r="J32" s="81">
        <v>84.246571278380287</v>
      </c>
      <c r="K32" s="80">
        <v>0</v>
      </c>
      <c r="L32" s="81">
        <v>43.479774219262019</v>
      </c>
      <c r="M32" s="80">
        <v>20</v>
      </c>
      <c r="N32" s="80">
        <v>3</v>
      </c>
      <c r="O32" s="80">
        <v>0</v>
      </c>
      <c r="P32" s="80">
        <v>0</v>
      </c>
      <c r="Q32" s="80">
        <v>5</v>
      </c>
      <c r="R32" s="120">
        <v>7.43904136003467E-3</v>
      </c>
      <c r="S32" s="88">
        <v>0</v>
      </c>
      <c r="T32" s="121">
        <v>4.2195389686032689E-2</v>
      </c>
      <c r="U32" s="88">
        <v>10</v>
      </c>
      <c r="V32" s="116">
        <v>0</v>
      </c>
      <c r="W32" s="88">
        <v>0</v>
      </c>
      <c r="X32" s="88">
        <f t="shared" si="2"/>
        <v>60</v>
      </c>
      <c r="Y32" s="81">
        <f t="shared" si="0"/>
        <v>0.85</v>
      </c>
      <c r="Z32" s="33" t="s">
        <v>81</v>
      </c>
    </row>
    <row r="33" spans="1:26" ht="33.75" hidden="1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90.941203523694568</v>
      </c>
      <c r="K33" s="80">
        <v>15</v>
      </c>
      <c r="L33" s="81">
        <v>47.085119033087985</v>
      </c>
      <c r="M33" s="80">
        <v>20</v>
      </c>
      <c r="N33" s="80">
        <v>2</v>
      </c>
      <c r="O33" s="80">
        <v>5</v>
      </c>
      <c r="P33" s="80">
        <v>0</v>
      </c>
      <c r="Q33" s="80">
        <v>5</v>
      </c>
      <c r="R33" s="120">
        <v>0</v>
      </c>
      <c r="S33" s="88">
        <v>0</v>
      </c>
      <c r="T33" s="121">
        <v>9.8511996817105506E-3</v>
      </c>
      <c r="U33" s="88">
        <v>0</v>
      </c>
      <c r="V33" s="116">
        <v>0</v>
      </c>
      <c r="W33" s="88">
        <v>0</v>
      </c>
      <c r="X33" s="88">
        <f t="shared" si="2"/>
        <v>90</v>
      </c>
      <c r="Y33" s="81">
        <f t="shared" si="0"/>
        <v>1.27</v>
      </c>
      <c r="Z33" s="33" t="s">
        <v>83</v>
      </c>
    </row>
    <row r="34" spans="1:26" ht="22.5" hidden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81.552015886449041</v>
      </c>
      <c r="K34" s="80">
        <v>0</v>
      </c>
      <c r="L34" s="81">
        <v>36.307383816654159</v>
      </c>
      <c r="M34" s="80">
        <v>0</v>
      </c>
      <c r="N34" s="80">
        <v>3</v>
      </c>
      <c r="O34" s="80">
        <v>0</v>
      </c>
      <c r="P34" s="80">
        <v>0</v>
      </c>
      <c r="Q34" s="80">
        <v>5</v>
      </c>
      <c r="R34" s="120">
        <v>0</v>
      </c>
      <c r="S34" s="88">
        <v>0</v>
      </c>
      <c r="T34" s="121">
        <v>8.5452131045166871E-2</v>
      </c>
      <c r="U34" s="88">
        <v>20</v>
      </c>
      <c r="V34" s="116">
        <v>0</v>
      </c>
      <c r="W34" s="88">
        <v>0</v>
      </c>
      <c r="X34" s="88">
        <f t="shared" si="2"/>
        <v>30</v>
      </c>
      <c r="Y34" s="81">
        <f t="shared" si="0"/>
        <v>0.42</v>
      </c>
      <c r="Z34" s="33" t="s">
        <v>84</v>
      </c>
    </row>
    <row r="35" spans="1:26" ht="22.5" hidden="1" x14ac:dyDescent="0.25">
      <c r="A35" s="118" t="s">
        <v>216</v>
      </c>
      <c r="B35" s="87">
        <f t="shared" si="3"/>
        <v>22</v>
      </c>
      <c r="C35" s="83" t="s">
        <v>138</v>
      </c>
      <c r="D35" s="80">
        <v>0</v>
      </c>
      <c r="E35" s="80">
        <v>15</v>
      </c>
      <c r="F35" s="92">
        <v>0</v>
      </c>
      <c r="G35" s="80">
        <v>15</v>
      </c>
      <c r="H35" s="80">
        <v>0</v>
      </c>
      <c r="I35" s="80">
        <v>15</v>
      </c>
      <c r="J35" s="81">
        <v>86.343579691536505</v>
      </c>
      <c r="K35" s="80">
        <v>0</v>
      </c>
      <c r="L35" s="81">
        <v>43.381247842807738</v>
      </c>
      <c r="M35" s="80">
        <v>20</v>
      </c>
      <c r="N35" s="80">
        <v>3</v>
      </c>
      <c r="O35" s="80">
        <v>0</v>
      </c>
      <c r="P35" s="80">
        <v>0</v>
      </c>
      <c r="Q35" s="80">
        <v>5</v>
      </c>
      <c r="R35" s="120">
        <v>6.1983975663574623E-2</v>
      </c>
      <c r="S35" s="88">
        <v>20</v>
      </c>
      <c r="T35" s="121">
        <v>1.6329595035597732E-2</v>
      </c>
      <c r="U35" s="88">
        <v>0</v>
      </c>
      <c r="V35" s="116">
        <v>0</v>
      </c>
      <c r="W35" s="88">
        <v>0</v>
      </c>
      <c r="X35" s="88">
        <f t="shared" si="2"/>
        <v>50</v>
      </c>
      <c r="Y35" s="81">
        <f t="shared" si="0"/>
        <v>0.7</v>
      </c>
      <c r="Z35" s="33" t="s">
        <v>81</v>
      </c>
    </row>
    <row r="36" spans="1:26" ht="22.5" hidden="1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91.926780205889997</v>
      </c>
      <c r="K36" s="80">
        <v>15</v>
      </c>
      <c r="L36" s="81">
        <v>45.853180896154512</v>
      </c>
      <c r="M36" s="80">
        <v>20</v>
      </c>
      <c r="N36" s="80">
        <v>2</v>
      </c>
      <c r="O36" s="80">
        <v>5</v>
      </c>
      <c r="P36" s="80">
        <v>0</v>
      </c>
      <c r="Q36" s="80">
        <v>5</v>
      </c>
      <c r="R36" s="120">
        <v>0</v>
      </c>
      <c r="S36" s="88">
        <v>0</v>
      </c>
      <c r="T36" s="121">
        <v>2.2539076655786371E-2</v>
      </c>
      <c r="U36" s="88">
        <v>10</v>
      </c>
      <c r="V36" s="116">
        <v>0</v>
      </c>
      <c r="W36" s="88">
        <v>0</v>
      </c>
      <c r="X36" s="88">
        <f t="shared" si="2"/>
        <v>80</v>
      </c>
      <c r="Y36" s="81">
        <f t="shared" si="0"/>
        <v>1.1299999999999999</v>
      </c>
      <c r="Z36" s="33" t="s">
        <v>83</v>
      </c>
    </row>
    <row r="37" spans="1:26" s="24" customFormat="1" ht="22.5" hidden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91.591592689887776</v>
      </c>
      <c r="K37" s="80">
        <v>15</v>
      </c>
      <c r="L37" s="81">
        <v>46.245609137156123</v>
      </c>
      <c r="M37" s="80">
        <v>20</v>
      </c>
      <c r="N37" s="80">
        <v>3</v>
      </c>
      <c r="O37" s="80">
        <v>0</v>
      </c>
      <c r="P37" s="80">
        <v>0</v>
      </c>
      <c r="Q37" s="80">
        <v>5</v>
      </c>
      <c r="R37" s="120">
        <v>4.2641563606382465E-2</v>
      </c>
      <c r="S37" s="88">
        <v>10</v>
      </c>
      <c r="T37" s="121">
        <v>4.1873563218390801E-2</v>
      </c>
      <c r="U37" s="88">
        <v>10</v>
      </c>
      <c r="V37" s="116">
        <v>0</v>
      </c>
      <c r="W37" s="88">
        <v>0</v>
      </c>
      <c r="X37" s="88">
        <f t="shared" si="2"/>
        <v>65</v>
      </c>
      <c r="Y37" s="81">
        <f t="shared" si="0"/>
        <v>0.92</v>
      </c>
      <c r="Z37" s="33" t="s">
        <v>81</v>
      </c>
    </row>
    <row r="38" spans="1:26" ht="22.5" hidden="1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95.161690305786962</v>
      </c>
      <c r="K38" s="80">
        <v>20</v>
      </c>
      <c r="L38" s="81">
        <v>48.407005921744322</v>
      </c>
      <c r="M38" s="80">
        <v>20</v>
      </c>
      <c r="N38" s="80">
        <v>0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2.8820442628432415E-2</v>
      </c>
      <c r="U38" s="88">
        <v>10</v>
      </c>
      <c r="V38" s="116">
        <v>0</v>
      </c>
      <c r="W38" s="88">
        <v>0</v>
      </c>
      <c r="X38" s="88">
        <f t="shared" si="2"/>
        <v>95</v>
      </c>
      <c r="Y38" s="81">
        <f t="shared" si="0"/>
        <v>1.34</v>
      </c>
      <c r="Z38" s="33" t="s">
        <v>83</v>
      </c>
    </row>
    <row r="39" spans="1:26" ht="22.5" hidden="1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95.753881786292411</v>
      </c>
      <c r="K39" s="80">
        <v>20</v>
      </c>
      <c r="L39" s="81">
        <v>47.091115082327683</v>
      </c>
      <c r="M39" s="80">
        <v>20</v>
      </c>
      <c r="N39" s="80">
        <v>3</v>
      </c>
      <c r="O39" s="80">
        <v>0</v>
      </c>
      <c r="P39" s="80">
        <v>0</v>
      </c>
      <c r="Q39" s="80">
        <v>5</v>
      </c>
      <c r="R39" s="120">
        <v>2.8883368227440397E-4</v>
      </c>
      <c r="S39" s="88">
        <v>0</v>
      </c>
      <c r="T39" s="121">
        <v>1.0100678146115771E-2</v>
      </c>
      <c r="U39" s="88">
        <v>0</v>
      </c>
      <c r="V39" s="116">
        <v>0</v>
      </c>
      <c r="W39" s="88">
        <v>0</v>
      </c>
      <c r="X39" s="88">
        <f t="shared" si="2"/>
        <v>90</v>
      </c>
      <c r="Y39" s="81">
        <f t="shared" si="0"/>
        <v>1.27</v>
      </c>
      <c r="Z39" s="33" t="s">
        <v>83</v>
      </c>
    </row>
    <row r="40" spans="1:26" ht="45" hidden="1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92.925045631469061</v>
      </c>
      <c r="K40" s="80">
        <v>15</v>
      </c>
      <c r="L40" s="81">
        <v>45.533270947952133</v>
      </c>
      <c r="M40" s="80">
        <v>20</v>
      </c>
      <c r="N40" s="80">
        <v>3</v>
      </c>
      <c r="O40" s="80">
        <v>0</v>
      </c>
      <c r="P40" s="80">
        <v>0</v>
      </c>
      <c r="Q40" s="80">
        <v>5</v>
      </c>
      <c r="R40" s="120">
        <v>8.1970437618644112E-3</v>
      </c>
      <c r="S40" s="88">
        <v>0</v>
      </c>
      <c r="T40" s="121">
        <v>5.2436480436203151E-2</v>
      </c>
      <c r="U40" s="88">
        <v>20</v>
      </c>
      <c r="V40" s="116">
        <v>0</v>
      </c>
      <c r="W40" s="88">
        <v>0</v>
      </c>
      <c r="X40" s="88">
        <f t="shared" si="2"/>
        <v>65</v>
      </c>
      <c r="Y40" s="81">
        <f t="shared" si="0"/>
        <v>0.92</v>
      </c>
      <c r="Z40" s="33" t="s">
        <v>81</v>
      </c>
    </row>
    <row r="41" spans="1:26" ht="22.5" hidden="1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95.09107828177136</v>
      </c>
      <c r="K41" s="80">
        <v>20</v>
      </c>
      <c r="L41" s="81">
        <v>46.38230796248731</v>
      </c>
      <c r="M41" s="80">
        <v>20</v>
      </c>
      <c r="N41" s="80">
        <v>2</v>
      </c>
      <c r="O41" s="80">
        <v>5</v>
      </c>
      <c r="P41" s="80">
        <v>0</v>
      </c>
      <c r="Q41" s="80">
        <v>5</v>
      </c>
      <c r="R41" s="120">
        <v>0</v>
      </c>
      <c r="S41" s="88">
        <v>0</v>
      </c>
      <c r="T41" s="121">
        <v>1.0022904666615075E-2</v>
      </c>
      <c r="U41" s="88">
        <v>0</v>
      </c>
      <c r="V41" s="116">
        <v>0</v>
      </c>
      <c r="W41" s="88">
        <v>0</v>
      </c>
      <c r="X41" s="88">
        <f t="shared" si="2"/>
        <v>95</v>
      </c>
      <c r="Y41" s="81">
        <f t="shared" si="0"/>
        <v>1.34</v>
      </c>
      <c r="Z41" s="33" t="s">
        <v>83</v>
      </c>
    </row>
    <row r="42" spans="1:26" ht="24.75" hidden="1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91.751771429737985</v>
      </c>
      <c r="K42" s="80">
        <v>15</v>
      </c>
      <c r="L42" s="81">
        <v>47.352493980810699</v>
      </c>
      <c r="M42" s="80">
        <v>20</v>
      </c>
      <c r="N42" s="80">
        <v>3</v>
      </c>
      <c r="O42" s="80">
        <v>0</v>
      </c>
      <c r="P42" s="80">
        <v>0</v>
      </c>
      <c r="Q42" s="80">
        <v>5</v>
      </c>
      <c r="R42" s="120">
        <v>1.5844944429384656E-2</v>
      </c>
      <c r="S42" s="88">
        <v>0</v>
      </c>
      <c r="T42" s="121">
        <v>0</v>
      </c>
      <c r="U42" s="88">
        <v>0</v>
      </c>
      <c r="V42" s="116">
        <v>0</v>
      </c>
      <c r="W42" s="88">
        <v>0</v>
      </c>
      <c r="X42" s="88">
        <f t="shared" si="2"/>
        <v>85</v>
      </c>
      <c r="Y42" s="81">
        <f t="shared" si="0"/>
        <v>1.2</v>
      </c>
      <c r="Z42" s="33" t="s">
        <v>83</v>
      </c>
    </row>
    <row r="43" spans="1:26" ht="22.5" hidden="1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92">
        <v>0</v>
      </c>
      <c r="G43" s="80">
        <v>15</v>
      </c>
      <c r="H43" s="80">
        <v>0</v>
      </c>
      <c r="I43" s="80">
        <v>15</v>
      </c>
      <c r="J43" s="81">
        <v>92.990731584442699</v>
      </c>
      <c r="K43" s="80">
        <v>15</v>
      </c>
      <c r="L43" s="81">
        <v>43.785826096718743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20">
        <v>4.0728717916761869E-3</v>
      </c>
      <c r="S43" s="88">
        <v>0</v>
      </c>
      <c r="T43" s="121">
        <v>2.8064874782765214E-2</v>
      </c>
      <c r="U43" s="88">
        <v>10</v>
      </c>
      <c r="V43" s="116">
        <v>0</v>
      </c>
      <c r="W43" s="88">
        <v>0</v>
      </c>
      <c r="X43" s="88">
        <f t="shared" si="2"/>
        <v>90</v>
      </c>
      <c r="Y43" s="81">
        <f t="shared" si="0"/>
        <v>1.27</v>
      </c>
      <c r="Z43" s="33" t="s">
        <v>83</v>
      </c>
    </row>
    <row r="44" spans="1:26" ht="22.5" hidden="1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95.103202552390556</v>
      </c>
      <c r="K44" s="80">
        <v>20</v>
      </c>
      <c r="L44" s="81">
        <v>47.440257297697208</v>
      </c>
      <c r="M44" s="80">
        <v>20</v>
      </c>
      <c r="N44" s="80">
        <v>1</v>
      </c>
      <c r="O44" s="80">
        <v>15</v>
      </c>
      <c r="P44" s="80">
        <v>0</v>
      </c>
      <c r="Q44" s="80">
        <v>5</v>
      </c>
      <c r="R44" s="120">
        <v>9.2210751789942465E-4</v>
      </c>
      <c r="S44" s="88">
        <v>0</v>
      </c>
      <c r="T44" s="121">
        <v>6.3483692262538069E-3</v>
      </c>
      <c r="U44" s="88">
        <v>0</v>
      </c>
      <c r="V44" s="116">
        <v>0</v>
      </c>
      <c r="W44" s="88">
        <v>0</v>
      </c>
      <c r="X44" s="88">
        <f t="shared" si="2"/>
        <v>105</v>
      </c>
      <c r="Y44" s="81">
        <f t="shared" si="0"/>
        <v>1.48</v>
      </c>
      <c r="Z44" s="33" t="s">
        <v>82</v>
      </c>
    </row>
    <row r="45" spans="1:26" ht="22.5" hidden="1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94.103920494322097</v>
      </c>
      <c r="K45" s="80">
        <v>15</v>
      </c>
      <c r="L45" s="81">
        <v>47.160635508135528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2.2342917348667723E-2</v>
      </c>
      <c r="U45" s="88">
        <v>10</v>
      </c>
      <c r="V45" s="116">
        <v>0</v>
      </c>
      <c r="W45" s="88">
        <v>0</v>
      </c>
      <c r="X45" s="88">
        <f t="shared" si="2"/>
        <v>90</v>
      </c>
      <c r="Y45" s="81">
        <f t="shared" si="0"/>
        <v>1.27</v>
      </c>
      <c r="Z45" s="33" t="s">
        <v>83</v>
      </c>
    </row>
    <row r="46" spans="1:26" ht="22.5" hidden="1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94.25272577550642</v>
      </c>
      <c r="K46" s="80">
        <v>15</v>
      </c>
      <c r="L46" s="81">
        <v>48.053933391289874</v>
      </c>
      <c r="M46" s="80">
        <v>20</v>
      </c>
      <c r="N46" s="80">
        <v>0</v>
      </c>
      <c r="O46" s="80">
        <v>15</v>
      </c>
      <c r="P46" s="80">
        <v>0</v>
      </c>
      <c r="Q46" s="80">
        <v>5</v>
      </c>
      <c r="R46" s="120">
        <v>1.5876574443329859E-4</v>
      </c>
      <c r="S46" s="88">
        <v>0</v>
      </c>
      <c r="T46" s="121">
        <v>2.7232376953275229E-2</v>
      </c>
      <c r="U46" s="88">
        <v>10</v>
      </c>
      <c r="V46" s="116">
        <v>0</v>
      </c>
      <c r="W46" s="88">
        <v>0</v>
      </c>
      <c r="X46" s="88">
        <f t="shared" si="2"/>
        <v>90</v>
      </c>
      <c r="Y46" s="81">
        <f t="shared" si="0"/>
        <v>1.27</v>
      </c>
      <c r="Z46" s="33" t="s">
        <v>83</v>
      </c>
    </row>
    <row r="47" spans="1:26" ht="22.5" hidden="1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92">
        <v>0</v>
      </c>
      <c r="G47" s="80">
        <v>15</v>
      </c>
      <c r="H47" s="80">
        <v>0</v>
      </c>
      <c r="I47" s="80">
        <v>15</v>
      </c>
      <c r="J47" s="81">
        <v>94.168402598541633</v>
      </c>
      <c r="K47" s="80">
        <v>15</v>
      </c>
      <c r="L47" s="81">
        <v>42.534560670474455</v>
      </c>
      <c r="M47" s="80">
        <v>20</v>
      </c>
      <c r="N47" s="80">
        <v>3</v>
      </c>
      <c r="O47" s="80">
        <v>0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116">
        <v>0</v>
      </c>
      <c r="W47" s="88">
        <v>0</v>
      </c>
      <c r="X47" s="88">
        <f t="shared" si="2"/>
        <v>85</v>
      </c>
      <c r="Y47" s="81">
        <f t="shared" si="0"/>
        <v>1.2</v>
      </c>
      <c r="Z47" s="33" t="s">
        <v>83</v>
      </c>
    </row>
    <row r="48" spans="1:26" ht="22.5" hidden="1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95.728923519570699</v>
      </c>
      <c r="K48" s="80">
        <v>20</v>
      </c>
      <c r="L48" s="81">
        <v>42.752410690700799</v>
      </c>
      <c r="M48" s="80">
        <v>20</v>
      </c>
      <c r="N48" s="80">
        <v>2</v>
      </c>
      <c r="O48" s="80">
        <v>5</v>
      </c>
      <c r="P48" s="80">
        <v>0</v>
      </c>
      <c r="Q48" s="80">
        <v>5</v>
      </c>
      <c r="R48" s="120">
        <v>1.55459416401227E-2</v>
      </c>
      <c r="S48" s="88">
        <v>0</v>
      </c>
      <c r="T48" s="121">
        <v>4.2773556113240036E-3</v>
      </c>
      <c r="U48" s="88">
        <v>0</v>
      </c>
      <c r="V48" s="116">
        <v>0</v>
      </c>
      <c r="W48" s="88">
        <v>0</v>
      </c>
      <c r="X48" s="88">
        <f t="shared" si="2"/>
        <v>95</v>
      </c>
      <c r="Y48" s="81">
        <f t="shared" si="0"/>
        <v>1.34</v>
      </c>
      <c r="Z48" s="33" t="s">
        <v>83</v>
      </c>
    </row>
    <row r="49" spans="1:26" ht="22.5" hidden="1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90.024353014077747</v>
      </c>
      <c r="K49" s="80">
        <v>15</v>
      </c>
      <c r="L49" s="81">
        <v>44.448949663132019</v>
      </c>
      <c r="M49" s="80">
        <v>20</v>
      </c>
      <c r="N49" s="80">
        <v>3</v>
      </c>
      <c r="O49" s="80">
        <v>0</v>
      </c>
      <c r="P49" s="80">
        <v>0</v>
      </c>
      <c r="Q49" s="80">
        <v>5</v>
      </c>
      <c r="R49" s="120">
        <v>1.7147327014961695E-2</v>
      </c>
      <c r="S49" s="88">
        <v>0</v>
      </c>
      <c r="T49" s="121">
        <v>7.5383470724892853E-3</v>
      </c>
      <c r="U49" s="88">
        <v>0</v>
      </c>
      <c r="V49" s="116">
        <v>3</v>
      </c>
      <c r="W49" s="88">
        <v>20</v>
      </c>
      <c r="X49" s="88">
        <f t="shared" si="2"/>
        <v>65</v>
      </c>
      <c r="Y49" s="81">
        <f t="shared" si="0"/>
        <v>0.92</v>
      </c>
      <c r="Z49" s="33" t="s">
        <v>81</v>
      </c>
    </row>
    <row r="50" spans="1:26" ht="22.5" hidden="1" x14ac:dyDescent="0.25">
      <c r="A50" s="118" t="s">
        <v>231</v>
      </c>
      <c r="B50" s="87">
        <f t="shared" si="3"/>
        <v>37</v>
      </c>
      <c r="C50" s="83" t="s">
        <v>153</v>
      </c>
      <c r="D50" s="80">
        <v>1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95.643260621895834</v>
      </c>
      <c r="K50" s="80">
        <v>20</v>
      </c>
      <c r="L50" s="81">
        <v>47.306648435160668</v>
      </c>
      <c r="M50" s="80">
        <v>20</v>
      </c>
      <c r="N50" s="80">
        <v>2</v>
      </c>
      <c r="O50" s="80">
        <v>5</v>
      </c>
      <c r="P50" s="80">
        <v>0</v>
      </c>
      <c r="Q50" s="80">
        <v>5</v>
      </c>
      <c r="R50" s="120">
        <v>1.2839910483057795E-2</v>
      </c>
      <c r="S50" s="88">
        <v>0</v>
      </c>
      <c r="T50" s="121">
        <v>1.6956614387998628E-2</v>
      </c>
      <c r="U50" s="88">
        <v>0</v>
      </c>
      <c r="V50" s="116">
        <v>0</v>
      </c>
      <c r="W50" s="88">
        <v>0</v>
      </c>
      <c r="X50" s="88">
        <f t="shared" si="2"/>
        <v>95</v>
      </c>
      <c r="Y50" s="81">
        <f t="shared" si="0"/>
        <v>1.34</v>
      </c>
      <c r="Z50" s="33" t="s">
        <v>83</v>
      </c>
    </row>
    <row r="51" spans="1:26" ht="24.75" hidden="1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92">
        <v>0</v>
      </c>
      <c r="G51" s="80">
        <v>15</v>
      </c>
      <c r="H51" s="80">
        <v>0</v>
      </c>
      <c r="I51" s="80">
        <v>15</v>
      </c>
      <c r="J51" s="81">
        <v>86.863830528366165</v>
      </c>
      <c r="K51" s="80">
        <v>0</v>
      </c>
      <c r="L51" s="81">
        <v>44.926688697029412</v>
      </c>
      <c r="M51" s="80">
        <v>20</v>
      </c>
      <c r="N51" s="80">
        <v>1</v>
      </c>
      <c r="O51" s="80">
        <v>15</v>
      </c>
      <c r="P51" s="80">
        <v>0</v>
      </c>
      <c r="Q51" s="80">
        <v>5</v>
      </c>
      <c r="R51" s="120">
        <v>1.1410062957505655E-2</v>
      </c>
      <c r="S51" s="88">
        <v>0</v>
      </c>
      <c r="T51" s="121">
        <v>4.8426428757160529E-2</v>
      </c>
      <c r="U51" s="88">
        <v>10</v>
      </c>
      <c r="V51" s="116">
        <v>0</v>
      </c>
      <c r="W51" s="88">
        <v>0</v>
      </c>
      <c r="X51" s="88">
        <f t="shared" si="2"/>
        <v>75</v>
      </c>
      <c r="Y51" s="81">
        <f t="shared" si="0"/>
        <v>1.06</v>
      </c>
      <c r="Z51" s="33" t="s">
        <v>83</v>
      </c>
    </row>
    <row r="52" spans="1:26" ht="22.5" hidden="1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92">
        <v>0</v>
      </c>
      <c r="G52" s="80">
        <v>15</v>
      </c>
      <c r="H52" s="80">
        <v>0</v>
      </c>
      <c r="I52" s="80">
        <v>15</v>
      </c>
      <c r="J52" s="81">
        <v>82.888396320723956</v>
      </c>
      <c r="K52" s="80">
        <v>0</v>
      </c>
      <c r="L52" s="81">
        <v>47.991193758170617</v>
      </c>
      <c r="M52" s="80">
        <v>20</v>
      </c>
      <c r="N52" s="80">
        <v>2</v>
      </c>
      <c r="O52" s="80">
        <v>5</v>
      </c>
      <c r="P52" s="80">
        <v>0</v>
      </c>
      <c r="Q52" s="80">
        <v>5</v>
      </c>
      <c r="R52" s="120">
        <v>3.4188193202146686E-3</v>
      </c>
      <c r="S52" s="88">
        <v>0</v>
      </c>
      <c r="T52" s="121">
        <v>4.1481284606866E-3</v>
      </c>
      <c r="U52" s="88">
        <v>0</v>
      </c>
      <c r="V52" s="116">
        <v>0</v>
      </c>
      <c r="W52" s="88">
        <v>0</v>
      </c>
      <c r="X52" s="88">
        <f t="shared" si="2"/>
        <v>75</v>
      </c>
      <c r="Y52" s="81">
        <f t="shared" si="0"/>
        <v>1.06</v>
      </c>
      <c r="Z52" s="33" t="s">
        <v>83</v>
      </c>
    </row>
    <row r="53" spans="1:26" ht="22.5" hidden="1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98.845249924705229</v>
      </c>
      <c r="K53" s="80">
        <v>20</v>
      </c>
      <c r="L53" s="81">
        <v>49.482298764579461</v>
      </c>
      <c r="M53" s="80">
        <v>20</v>
      </c>
      <c r="N53" s="80">
        <v>2</v>
      </c>
      <c r="O53" s="80">
        <v>5</v>
      </c>
      <c r="P53" s="80">
        <v>0</v>
      </c>
      <c r="Q53" s="80">
        <v>5</v>
      </c>
      <c r="R53" s="120">
        <v>0</v>
      </c>
      <c r="S53" s="88">
        <v>0</v>
      </c>
      <c r="T53" s="121">
        <v>2.2565826702033602E-2</v>
      </c>
      <c r="U53" s="88">
        <v>10</v>
      </c>
      <c r="V53" s="116">
        <v>0</v>
      </c>
      <c r="W53" s="88">
        <v>0</v>
      </c>
      <c r="X53" s="88">
        <f t="shared" si="2"/>
        <v>85</v>
      </c>
      <c r="Y53" s="81">
        <f t="shared" si="0"/>
        <v>1.2</v>
      </c>
      <c r="Z53" s="33" t="s">
        <v>83</v>
      </c>
    </row>
    <row r="54" spans="1:26" ht="22.5" hidden="1" x14ac:dyDescent="0.25">
      <c r="A54" s="118" t="s">
        <v>235</v>
      </c>
      <c r="B54" s="87">
        <f t="shared" si="3"/>
        <v>41</v>
      </c>
      <c r="C54" s="90" t="s">
        <v>157</v>
      </c>
      <c r="D54" s="80">
        <v>1</v>
      </c>
      <c r="E54" s="80">
        <v>15</v>
      </c>
      <c r="F54" s="92">
        <v>3.6060669771067566</v>
      </c>
      <c r="G54" s="80">
        <v>15</v>
      </c>
      <c r="H54" s="80">
        <v>0</v>
      </c>
      <c r="I54" s="80">
        <v>15</v>
      </c>
      <c r="J54" s="81">
        <v>97.683714625121951</v>
      </c>
      <c r="K54" s="80">
        <v>20</v>
      </c>
      <c r="L54" s="81">
        <v>49.967002555337878</v>
      </c>
      <c r="M54" s="80">
        <v>20</v>
      </c>
      <c r="N54" s="80">
        <v>3</v>
      </c>
      <c r="O54" s="80">
        <v>0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116">
        <v>0</v>
      </c>
      <c r="W54" s="88">
        <v>0</v>
      </c>
      <c r="X54" s="88">
        <f t="shared" si="2"/>
        <v>90</v>
      </c>
      <c r="Y54" s="81">
        <f t="shared" si="0"/>
        <v>1.27</v>
      </c>
      <c r="Z54" s="33" t="s">
        <v>83</v>
      </c>
    </row>
    <row r="55" spans="1:26" ht="22.5" hidden="1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94.78544914397979</v>
      </c>
      <c r="K55" s="80">
        <v>15</v>
      </c>
      <c r="L55" s="81">
        <v>45.638225289560332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20">
        <v>7.1738943692277138E-2</v>
      </c>
      <c r="S55" s="88">
        <v>20</v>
      </c>
      <c r="T55" s="121">
        <v>1.0074812142076865E-2</v>
      </c>
      <c r="U55" s="88">
        <v>0</v>
      </c>
      <c r="V55" s="116">
        <v>0</v>
      </c>
      <c r="W55" s="88">
        <v>0</v>
      </c>
      <c r="X55" s="88">
        <f t="shared" si="2"/>
        <v>80</v>
      </c>
      <c r="Y55" s="81">
        <f t="shared" si="0"/>
        <v>1.1299999999999999</v>
      </c>
      <c r="Z55" s="33" t="s">
        <v>83</v>
      </c>
    </row>
    <row r="56" spans="1:26" ht="22.5" hidden="1" x14ac:dyDescent="0.25">
      <c r="A56" s="118" t="s">
        <v>237</v>
      </c>
      <c r="B56" s="87">
        <f t="shared" si="3"/>
        <v>43</v>
      </c>
      <c r="C56" s="83" t="s">
        <v>159</v>
      </c>
      <c r="D56" s="80">
        <v>0</v>
      </c>
      <c r="E56" s="80">
        <v>15</v>
      </c>
      <c r="F56" s="92">
        <v>0</v>
      </c>
      <c r="G56" s="80">
        <v>15</v>
      </c>
      <c r="H56" s="80">
        <v>0</v>
      </c>
      <c r="I56" s="80">
        <v>15</v>
      </c>
      <c r="J56" s="81">
        <v>83.500225287911661</v>
      </c>
      <c r="K56" s="80">
        <v>0</v>
      </c>
      <c r="L56" s="81">
        <v>45.600423130771709</v>
      </c>
      <c r="M56" s="80">
        <v>20</v>
      </c>
      <c r="N56" s="80">
        <v>3</v>
      </c>
      <c r="O56" s="80">
        <v>0</v>
      </c>
      <c r="P56" s="80">
        <v>0</v>
      </c>
      <c r="Q56" s="80">
        <v>5</v>
      </c>
      <c r="R56" s="120">
        <v>8.1365395308723235E-3</v>
      </c>
      <c r="S56" s="88">
        <v>0</v>
      </c>
      <c r="T56" s="121">
        <v>5.8552444933670752E-4</v>
      </c>
      <c r="U56" s="88">
        <v>0</v>
      </c>
      <c r="V56" s="116">
        <v>0</v>
      </c>
      <c r="W56" s="88">
        <v>0</v>
      </c>
      <c r="X56" s="88">
        <f t="shared" si="2"/>
        <v>70</v>
      </c>
      <c r="Y56" s="81">
        <f t="shared" si="0"/>
        <v>0.99</v>
      </c>
      <c r="Z56" s="33" t="s">
        <v>81</v>
      </c>
    </row>
    <row r="57" spans="1:26" ht="33.75" hidden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70.540809440722057</v>
      </c>
      <c r="K57" s="80">
        <v>0</v>
      </c>
      <c r="L57" s="81">
        <v>36.332670555883453</v>
      </c>
      <c r="M57" s="80">
        <v>0</v>
      </c>
      <c r="N57" s="80">
        <v>3</v>
      </c>
      <c r="O57" s="80">
        <v>0</v>
      </c>
      <c r="P57" s="80">
        <v>0</v>
      </c>
      <c r="Q57" s="80">
        <v>5</v>
      </c>
      <c r="R57" s="120">
        <v>4.9083872085090739E-3</v>
      </c>
      <c r="S57" s="88">
        <v>0</v>
      </c>
      <c r="T57" s="121">
        <v>7.2207799421717539E-2</v>
      </c>
      <c r="U57" s="88">
        <v>20</v>
      </c>
      <c r="V57" s="116">
        <v>2</v>
      </c>
      <c r="W57" s="88">
        <v>20</v>
      </c>
      <c r="X57" s="88">
        <f t="shared" si="2"/>
        <v>10</v>
      </c>
      <c r="Y57" s="81">
        <f t="shared" si="0"/>
        <v>0.14000000000000001</v>
      </c>
      <c r="Z57" s="33" t="s">
        <v>84</v>
      </c>
    </row>
    <row r="58" spans="1:26" ht="22.5" hidden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81.96743444449136</v>
      </c>
      <c r="K58" s="80">
        <v>0</v>
      </c>
      <c r="L58" s="81">
        <v>49.572873465579704</v>
      </c>
      <c r="M58" s="80">
        <v>20</v>
      </c>
      <c r="N58" s="80">
        <v>0</v>
      </c>
      <c r="O58" s="80">
        <v>15</v>
      </c>
      <c r="P58" s="80">
        <v>0</v>
      </c>
      <c r="Q58" s="80">
        <v>5</v>
      </c>
      <c r="R58" s="120">
        <v>0</v>
      </c>
      <c r="S58" s="88">
        <v>0</v>
      </c>
      <c r="T58" s="121">
        <v>5.4051934170030042E-2</v>
      </c>
      <c r="U58" s="88">
        <v>20</v>
      </c>
      <c r="V58" s="116">
        <v>0</v>
      </c>
      <c r="W58" s="88">
        <v>0</v>
      </c>
      <c r="X58" s="88">
        <f t="shared" si="2"/>
        <v>65</v>
      </c>
      <c r="Y58" s="81">
        <f t="shared" si="0"/>
        <v>0.92</v>
      </c>
      <c r="Z58" s="33" t="s">
        <v>81</v>
      </c>
    </row>
    <row r="59" spans="1:26" ht="22.5" hidden="1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98.321240999271012</v>
      </c>
      <c r="K59" s="80">
        <v>20</v>
      </c>
      <c r="L59" s="81">
        <v>43.03975762930618</v>
      </c>
      <c r="M59" s="80">
        <v>20</v>
      </c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1.5067458059879829E-2</v>
      </c>
      <c r="U59" s="88">
        <v>0</v>
      </c>
      <c r="V59" s="116">
        <v>0</v>
      </c>
      <c r="W59" s="88">
        <v>0</v>
      </c>
      <c r="X59" s="88">
        <f>E59+G59+I59+K59+M59+O59+Q59-S59-U59-W59</f>
        <v>105</v>
      </c>
      <c r="Y59" s="81">
        <f t="shared" si="0"/>
        <v>1.48</v>
      </c>
      <c r="Z59" s="33" t="s">
        <v>82</v>
      </c>
    </row>
    <row r="60" spans="1:26" ht="24.75" hidden="1" x14ac:dyDescent="0.25">
      <c r="A60" s="118" t="s">
        <v>241</v>
      </c>
      <c r="B60" s="87">
        <f t="shared" si="3"/>
        <v>47</v>
      </c>
      <c r="C60" s="83" t="s">
        <v>163</v>
      </c>
      <c r="D60" s="80">
        <v>1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93.68202652477828</v>
      </c>
      <c r="K60" s="80">
        <v>15</v>
      </c>
      <c r="L60" s="81">
        <v>44.286424618072147</v>
      </c>
      <c r="M60" s="80">
        <v>20</v>
      </c>
      <c r="N60" s="80">
        <v>2</v>
      </c>
      <c r="O60" s="80">
        <v>5</v>
      </c>
      <c r="P60" s="80">
        <v>0</v>
      </c>
      <c r="Q60" s="80">
        <v>5</v>
      </c>
      <c r="R60" s="120">
        <v>6.4144301879434278E-3</v>
      </c>
      <c r="S60" s="88">
        <v>0</v>
      </c>
      <c r="T60" s="121">
        <v>4.5862624383273277E-5</v>
      </c>
      <c r="U60" s="88">
        <v>0</v>
      </c>
      <c r="V60" s="116">
        <v>0</v>
      </c>
      <c r="W60" s="88">
        <v>0</v>
      </c>
      <c r="X60" s="88">
        <f t="shared" si="2"/>
        <v>90</v>
      </c>
      <c r="Y60" s="81">
        <f t="shared" si="0"/>
        <v>1.27</v>
      </c>
      <c r="Z60" s="33" t="s">
        <v>83</v>
      </c>
    </row>
    <row r="61" spans="1:26" ht="33.75" hidden="1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91.576080614233334</v>
      </c>
      <c r="K61" s="80">
        <v>15</v>
      </c>
      <c r="L61" s="81">
        <v>44.000613593610602</v>
      </c>
      <c r="M61" s="80">
        <v>20</v>
      </c>
      <c r="N61" s="80">
        <v>2</v>
      </c>
      <c r="O61" s="80">
        <v>5</v>
      </c>
      <c r="P61" s="80">
        <v>0</v>
      </c>
      <c r="Q61" s="80">
        <v>5</v>
      </c>
      <c r="R61" s="120">
        <v>0</v>
      </c>
      <c r="S61" s="88">
        <v>0</v>
      </c>
      <c r="T61" s="121">
        <v>6.7782837975457859E-3</v>
      </c>
      <c r="U61" s="88">
        <v>0</v>
      </c>
      <c r="V61" s="116">
        <v>0</v>
      </c>
      <c r="W61" s="88">
        <v>0</v>
      </c>
      <c r="X61" s="88">
        <f>E61+G61+I61+K61+M61+O61+Q61-S61-U61-W61</f>
        <v>90</v>
      </c>
      <c r="Y61" s="81">
        <f t="shared" si="0"/>
        <v>1.27</v>
      </c>
      <c r="Z61" s="33" t="s">
        <v>83</v>
      </c>
    </row>
    <row r="62" spans="1:26" ht="22.5" hidden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81.120841179551931</v>
      </c>
      <c r="K62" s="80">
        <v>0</v>
      </c>
      <c r="L62" s="81">
        <v>45.544812276087299</v>
      </c>
      <c r="M62" s="80">
        <v>20</v>
      </c>
      <c r="N62" s="80">
        <v>2</v>
      </c>
      <c r="O62" s="80">
        <v>5</v>
      </c>
      <c r="P62" s="80">
        <v>0</v>
      </c>
      <c r="Q62" s="80">
        <v>5</v>
      </c>
      <c r="R62" s="120">
        <v>3.5269490982549494E-2</v>
      </c>
      <c r="S62" s="88">
        <v>10</v>
      </c>
      <c r="T62" s="121">
        <v>3.3379164196549224E-2</v>
      </c>
      <c r="U62" s="88">
        <v>10</v>
      </c>
      <c r="V62" s="116">
        <v>3</v>
      </c>
      <c r="W62" s="88">
        <v>20</v>
      </c>
      <c r="X62" s="88">
        <f>E62+G62+I62+K62+M62+O62+Q62-S62-U62-W62</f>
        <v>35</v>
      </c>
      <c r="Y62" s="81">
        <f t="shared" si="0"/>
        <v>0.49</v>
      </c>
      <c r="Z62" s="33" t="s">
        <v>84</v>
      </c>
    </row>
    <row r="63" spans="1:26" ht="22.5" hidden="1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92">
        <v>0</v>
      </c>
      <c r="G63" s="80">
        <v>15</v>
      </c>
      <c r="H63" s="80">
        <v>0</v>
      </c>
      <c r="I63" s="80">
        <v>15</v>
      </c>
      <c r="J63" s="81">
        <v>87.448946778373909</v>
      </c>
      <c r="K63" s="80">
        <v>0</v>
      </c>
      <c r="L63" s="81">
        <v>42.004552302420002</v>
      </c>
      <c r="M63" s="80">
        <v>20</v>
      </c>
      <c r="N63" s="80">
        <v>2</v>
      </c>
      <c r="O63" s="80">
        <v>5</v>
      </c>
      <c r="P63" s="80">
        <v>0</v>
      </c>
      <c r="Q63" s="80">
        <v>5</v>
      </c>
      <c r="R63" s="120">
        <v>2.5885289869805352E-2</v>
      </c>
      <c r="S63" s="88">
        <v>10</v>
      </c>
      <c r="T63" s="121">
        <v>3.0103704842979504E-2</v>
      </c>
      <c r="U63" s="88">
        <v>10</v>
      </c>
      <c r="V63" s="116">
        <v>0</v>
      </c>
      <c r="W63" s="88">
        <v>0</v>
      </c>
      <c r="X63" s="88">
        <f>E63+G63+I63+K63+M63+O63+Q63-S63-U63-W63</f>
        <v>55</v>
      </c>
      <c r="Y63" s="81">
        <f t="shared" si="0"/>
        <v>0.77</v>
      </c>
      <c r="Z63" s="33" t="s">
        <v>81</v>
      </c>
    </row>
    <row r="64" spans="1:26" ht="22.5" hidden="1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89.51932134814713</v>
      </c>
      <c r="K64" s="80">
        <v>0</v>
      </c>
      <c r="L64" s="81">
        <v>46.509652664294684</v>
      </c>
      <c r="M64" s="80">
        <v>20</v>
      </c>
      <c r="N64" s="80">
        <v>1</v>
      </c>
      <c r="O64" s="80">
        <v>15</v>
      </c>
      <c r="P64" s="80">
        <v>0</v>
      </c>
      <c r="Q64" s="80">
        <v>5</v>
      </c>
      <c r="R64" s="120">
        <v>1.9224078635124413E-2</v>
      </c>
      <c r="S64" s="88">
        <v>0</v>
      </c>
      <c r="T64" s="121">
        <v>4.0904779183913321E-3</v>
      </c>
      <c r="U64" s="88">
        <v>0</v>
      </c>
      <c r="V64" s="116">
        <v>2</v>
      </c>
      <c r="W64" s="88">
        <v>20</v>
      </c>
      <c r="X64" s="88">
        <f t="shared" si="2"/>
        <v>65</v>
      </c>
      <c r="Y64" s="81">
        <f t="shared" si="0"/>
        <v>0.92</v>
      </c>
      <c r="Z64" s="33" t="s">
        <v>81</v>
      </c>
    </row>
    <row r="65" spans="1:26" ht="22.5" hidden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96.372714559857002</v>
      </c>
      <c r="K65" s="80">
        <v>20</v>
      </c>
      <c r="L65" s="81">
        <v>43.834772109399836</v>
      </c>
      <c r="M65" s="80">
        <v>20</v>
      </c>
      <c r="N65" s="80">
        <v>3</v>
      </c>
      <c r="O65" s="80">
        <v>0</v>
      </c>
      <c r="P65" s="80">
        <v>0</v>
      </c>
      <c r="Q65" s="80">
        <v>5</v>
      </c>
      <c r="R65" s="120">
        <v>0</v>
      </c>
      <c r="S65" s="88">
        <v>0</v>
      </c>
      <c r="T65" s="121">
        <v>2.1125933022125686E-2</v>
      </c>
      <c r="U65" s="88">
        <v>10</v>
      </c>
      <c r="V65" s="116">
        <v>1</v>
      </c>
      <c r="W65" s="88">
        <v>10</v>
      </c>
      <c r="X65" s="88">
        <f t="shared" si="2"/>
        <v>70</v>
      </c>
      <c r="Y65" s="81">
        <f t="shared" si="0"/>
        <v>0.99</v>
      </c>
      <c r="Z65" s="33" t="s">
        <v>81</v>
      </c>
    </row>
    <row r="66" spans="1:26" ht="22.5" hidden="1" x14ac:dyDescent="0.25">
      <c r="A66" s="118" t="s">
        <v>247</v>
      </c>
      <c r="B66" s="87">
        <f t="shared" si="3"/>
        <v>53</v>
      </c>
      <c r="C66" s="83" t="s">
        <v>169</v>
      </c>
      <c r="D66" s="80">
        <v>0</v>
      </c>
      <c r="E66" s="80">
        <v>15</v>
      </c>
      <c r="F66" s="92">
        <v>0</v>
      </c>
      <c r="G66" s="80">
        <v>15</v>
      </c>
      <c r="H66" s="80">
        <v>0</v>
      </c>
      <c r="I66" s="80">
        <v>15</v>
      </c>
      <c r="J66" s="81">
        <v>97.020984332562165</v>
      </c>
      <c r="K66" s="80">
        <v>20</v>
      </c>
      <c r="L66" s="81">
        <v>45.561204027883548</v>
      </c>
      <c r="M66" s="80">
        <v>20</v>
      </c>
      <c r="N66" s="80">
        <v>1</v>
      </c>
      <c r="O66" s="80">
        <v>15</v>
      </c>
      <c r="P66" s="80">
        <v>0</v>
      </c>
      <c r="Q66" s="80">
        <v>5</v>
      </c>
      <c r="R66" s="120">
        <v>2.9106211629335984E-3</v>
      </c>
      <c r="S66" s="88">
        <v>0</v>
      </c>
      <c r="T66" s="121">
        <v>2.4985616948617973E-3</v>
      </c>
      <c r="U66" s="88">
        <v>0</v>
      </c>
      <c r="V66" s="116">
        <v>0</v>
      </c>
      <c r="W66" s="88">
        <v>0</v>
      </c>
      <c r="X66" s="88">
        <f t="shared" si="2"/>
        <v>105</v>
      </c>
      <c r="Y66" s="81">
        <f t="shared" si="0"/>
        <v>1.48</v>
      </c>
      <c r="Z66" s="33" t="s">
        <v>82</v>
      </c>
    </row>
    <row r="67" spans="1:26" ht="22.5" hidden="1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95.568861429933236</v>
      </c>
      <c r="K67" s="80">
        <v>20</v>
      </c>
      <c r="L67" s="81">
        <v>42.03085103593623</v>
      </c>
      <c r="M67" s="80">
        <v>20</v>
      </c>
      <c r="N67" s="80">
        <v>2</v>
      </c>
      <c r="O67" s="80">
        <v>5</v>
      </c>
      <c r="P67" s="80">
        <v>1</v>
      </c>
      <c r="Q67" s="80">
        <v>0</v>
      </c>
      <c r="R67" s="120">
        <v>2.0189112698555698E-2</v>
      </c>
      <c r="S67" s="88">
        <v>10</v>
      </c>
      <c r="T67" s="121">
        <v>1.1027388912449084E-2</v>
      </c>
      <c r="U67" s="88">
        <v>0</v>
      </c>
      <c r="V67" s="116">
        <v>0</v>
      </c>
      <c r="W67" s="88">
        <v>0</v>
      </c>
      <c r="X67" s="88">
        <f t="shared" si="2"/>
        <v>80</v>
      </c>
      <c r="Y67" s="81">
        <f t="shared" si="0"/>
        <v>1.1299999999999999</v>
      </c>
      <c r="Z67" s="33" t="s">
        <v>83</v>
      </c>
    </row>
    <row r="68" spans="1:26" ht="24.75" hidden="1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1.6926400095856042</v>
      </c>
      <c r="G68" s="80">
        <v>15</v>
      </c>
      <c r="H68" s="80">
        <v>0</v>
      </c>
      <c r="I68" s="80">
        <v>15</v>
      </c>
      <c r="J68" s="81">
        <v>85.815565260910958</v>
      </c>
      <c r="K68" s="80">
        <v>0</v>
      </c>
      <c r="L68" s="81">
        <v>45.129288838429204</v>
      </c>
      <c r="M68" s="80">
        <v>20</v>
      </c>
      <c r="N68" s="80">
        <v>2</v>
      </c>
      <c r="O68" s="80">
        <v>5</v>
      </c>
      <c r="P68" s="80">
        <v>0</v>
      </c>
      <c r="Q68" s="80">
        <v>5</v>
      </c>
      <c r="R68" s="120">
        <v>2.1306033857939085E-3</v>
      </c>
      <c r="S68" s="88">
        <v>0</v>
      </c>
      <c r="T68" s="121">
        <v>5.5885971457841016E-3</v>
      </c>
      <c r="U68" s="88">
        <v>0</v>
      </c>
      <c r="V68" s="116">
        <v>0</v>
      </c>
      <c r="W68" s="88">
        <v>0</v>
      </c>
      <c r="X68" s="88">
        <f t="shared" si="2"/>
        <v>75</v>
      </c>
      <c r="Y68" s="81">
        <f t="shared" si="0"/>
        <v>1.06</v>
      </c>
      <c r="Z68" s="33" t="s">
        <v>83</v>
      </c>
    </row>
    <row r="69" spans="1:26" ht="22.5" hidden="1" x14ac:dyDescent="0.25">
      <c r="A69" s="118" t="s">
        <v>250</v>
      </c>
      <c r="B69" s="87">
        <f t="shared" si="3"/>
        <v>56</v>
      </c>
      <c r="C69" s="83" t="s">
        <v>172</v>
      </c>
      <c r="D69" s="80">
        <v>0</v>
      </c>
      <c r="E69" s="80">
        <v>15</v>
      </c>
      <c r="F69" s="92">
        <v>0</v>
      </c>
      <c r="G69" s="80">
        <v>15</v>
      </c>
      <c r="H69" s="80">
        <v>0</v>
      </c>
      <c r="I69" s="80">
        <v>15</v>
      </c>
      <c r="J69" s="81">
        <v>91.766790360686159</v>
      </c>
      <c r="K69" s="80">
        <v>15</v>
      </c>
      <c r="L69" s="81">
        <v>42.311640427023235</v>
      </c>
      <c r="M69" s="80">
        <v>20</v>
      </c>
      <c r="N69" s="80">
        <v>2</v>
      </c>
      <c r="O69" s="80">
        <v>5</v>
      </c>
      <c r="P69" s="80">
        <v>0</v>
      </c>
      <c r="Q69" s="80">
        <v>5</v>
      </c>
      <c r="R69" s="120">
        <v>3.4426372243429051E-2</v>
      </c>
      <c r="S69" s="88">
        <v>10</v>
      </c>
      <c r="T69" s="121">
        <v>1.2895563544149686E-2</v>
      </c>
      <c r="U69" s="88">
        <v>0</v>
      </c>
      <c r="V69" s="116">
        <v>1</v>
      </c>
      <c r="W69" s="88">
        <v>10</v>
      </c>
      <c r="X69" s="88">
        <f t="shared" si="2"/>
        <v>70</v>
      </c>
      <c r="Y69" s="81">
        <f t="shared" si="0"/>
        <v>0.99</v>
      </c>
      <c r="Z69" s="33" t="s">
        <v>81</v>
      </c>
    </row>
    <row r="70" spans="1:26" ht="22.5" hidden="1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96.776003137215127</v>
      </c>
      <c r="K70" s="80">
        <v>20</v>
      </c>
      <c r="L70" s="81">
        <v>43.104170871656265</v>
      </c>
      <c r="M70" s="80">
        <v>20</v>
      </c>
      <c r="N70" s="80">
        <v>2</v>
      </c>
      <c r="O70" s="80">
        <v>5</v>
      </c>
      <c r="P70" s="80">
        <v>0</v>
      </c>
      <c r="Q70" s="80">
        <v>5</v>
      </c>
      <c r="R70" s="120">
        <v>5.0187543537579902E-3</v>
      </c>
      <c r="S70" s="88">
        <v>0</v>
      </c>
      <c r="T70" s="121">
        <v>3.5304407061458707E-3</v>
      </c>
      <c r="U70" s="88">
        <v>0</v>
      </c>
      <c r="V70" s="116">
        <v>0</v>
      </c>
      <c r="W70" s="88">
        <v>0</v>
      </c>
      <c r="X70" s="88">
        <f t="shared" si="2"/>
        <v>95</v>
      </c>
      <c r="Y70" s="81">
        <f t="shared" si="0"/>
        <v>1.34</v>
      </c>
      <c r="Z70" s="33" t="s">
        <v>83</v>
      </c>
    </row>
    <row r="71" spans="1:26" ht="22.5" hidden="1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95.174486065293408</v>
      </c>
      <c r="K71" s="80">
        <v>20</v>
      </c>
      <c r="L71" s="81">
        <v>43.506735112159916</v>
      </c>
      <c r="M71" s="80">
        <v>20</v>
      </c>
      <c r="N71" s="80">
        <v>2</v>
      </c>
      <c r="O71" s="80">
        <v>5</v>
      </c>
      <c r="P71" s="80">
        <v>0</v>
      </c>
      <c r="Q71" s="80">
        <v>5</v>
      </c>
      <c r="R71" s="120">
        <v>8.3220892692777958E-3</v>
      </c>
      <c r="S71" s="88">
        <v>0</v>
      </c>
      <c r="T71" s="121">
        <v>6.2358835570331499E-3</v>
      </c>
      <c r="U71" s="88">
        <v>0</v>
      </c>
      <c r="V71" s="116">
        <v>0</v>
      </c>
      <c r="W71" s="88">
        <v>0</v>
      </c>
      <c r="X71" s="88">
        <f t="shared" si="2"/>
        <v>95</v>
      </c>
      <c r="Y71" s="81">
        <f t="shared" si="0"/>
        <v>1.34</v>
      </c>
      <c r="Z71" s="33" t="s">
        <v>83</v>
      </c>
    </row>
    <row r="72" spans="1:26" ht="22.5" hidden="1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90.47794434434546</v>
      </c>
      <c r="K72" s="80">
        <v>15</v>
      </c>
      <c r="L72" s="81">
        <v>46.890728269330459</v>
      </c>
      <c r="M72" s="80">
        <v>20</v>
      </c>
      <c r="N72" s="80">
        <v>2</v>
      </c>
      <c r="O72" s="80">
        <v>5</v>
      </c>
      <c r="P72" s="80">
        <v>0</v>
      </c>
      <c r="Q72" s="80">
        <v>5</v>
      </c>
      <c r="R72" s="120">
        <v>8.1608882827519363E-3</v>
      </c>
      <c r="S72" s="88">
        <v>0</v>
      </c>
      <c r="T72" s="121">
        <v>4.0475301516620391E-2</v>
      </c>
      <c r="U72" s="88">
        <v>10</v>
      </c>
      <c r="V72" s="116">
        <v>0</v>
      </c>
      <c r="W72" s="88">
        <v>0</v>
      </c>
      <c r="X72" s="88">
        <f t="shared" si="2"/>
        <v>80</v>
      </c>
      <c r="Y72" s="81">
        <f t="shared" si="0"/>
        <v>1.1299999999999999</v>
      </c>
      <c r="Z72" s="33" t="s">
        <v>83</v>
      </c>
    </row>
    <row r="73" spans="1:26" ht="22.5" hidden="1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91.074985218654689</v>
      </c>
      <c r="K73" s="80">
        <v>15</v>
      </c>
      <c r="L73" s="81">
        <v>45.04301517875156</v>
      </c>
      <c r="M73" s="80">
        <v>20</v>
      </c>
      <c r="N73" s="80">
        <v>3</v>
      </c>
      <c r="O73" s="80">
        <v>0</v>
      </c>
      <c r="P73" s="80">
        <v>0</v>
      </c>
      <c r="Q73" s="80">
        <v>5</v>
      </c>
      <c r="R73" s="120">
        <v>2.0861441294563091E-2</v>
      </c>
      <c r="S73" s="88">
        <v>10</v>
      </c>
      <c r="T73" s="121">
        <v>2.2128003475587964E-3</v>
      </c>
      <c r="U73" s="88">
        <v>0</v>
      </c>
      <c r="V73" s="116">
        <v>0</v>
      </c>
      <c r="W73" s="88">
        <v>0</v>
      </c>
      <c r="X73" s="88">
        <f t="shared" si="2"/>
        <v>75</v>
      </c>
      <c r="Y73" s="81">
        <f t="shared" si="0"/>
        <v>1.06</v>
      </c>
      <c r="Z73" s="33" t="s">
        <v>83</v>
      </c>
    </row>
    <row r="74" spans="1:26" ht="22.5" hidden="1" x14ac:dyDescent="0.25">
      <c r="A74" s="118" t="s">
        <v>255</v>
      </c>
      <c r="B74" s="87">
        <f t="shared" si="3"/>
        <v>61</v>
      </c>
      <c r="C74" s="83" t="s">
        <v>177</v>
      </c>
      <c r="D74" s="80">
        <v>1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93.275118432807631</v>
      </c>
      <c r="K74" s="80">
        <v>15</v>
      </c>
      <c r="L74" s="81">
        <v>47.497169266956405</v>
      </c>
      <c r="M74" s="80">
        <v>20</v>
      </c>
      <c r="N74" s="80">
        <v>3</v>
      </c>
      <c r="O74" s="80">
        <v>0</v>
      </c>
      <c r="P74" s="80">
        <v>0</v>
      </c>
      <c r="Q74" s="80">
        <v>5</v>
      </c>
      <c r="R74" s="120">
        <v>4.3104691370736328E-3</v>
      </c>
      <c r="S74" s="88">
        <v>0</v>
      </c>
      <c r="T74" s="121">
        <v>9.9655939996347222E-3</v>
      </c>
      <c r="U74" s="88">
        <v>0</v>
      </c>
      <c r="V74" s="116">
        <v>0</v>
      </c>
      <c r="W74" s="88">
        <v>0</v>
      </c>
      <c r="X74" s="88">
        <f t="shared" si="2"/>
        <v>85</v>
      </c>
      <c r="Y74" s="81">
        <f t="shared" si="0"/>
        <v>1.2</v>
      </c>
      <c r="Z74" s="33" t="s">
        <v>83</v>
      </c>
    </row>
    <row r="75" spans="1:26" ht="56.25" hidden="1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94.541159117898587</v>
      </c>
      <c r="K75" s="80">
        <v>15</v>
      </c>
      <c r="L75" s="81">
        <v>45.272196680900485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20">
        <v>3.3699607740895685E-2</v>
      </c>
      <c r="S75" s="88">
        <v>10</v>
      </c>
      <c r="T75" s="121">
        <v>4.2630678967722567E-2</v>
      </c>
      <c r="U75" s="88">
        <v>10</v>
      </c>
      <c r="V75" s="116">
        <v>0</v>
      </c>
      <c r="W75" s="88">
        <v>0</v>
      </c>
      <c r="X75" s="88">
        <f t="shared" si="2"/>
        <v>80</v>
      </c>
      <c r="Y75" s="81">
        <f t="shared" si="0"/>
        <v>1.1299999999999999</v>
      </c>
      <c r="Z75" s="33" t="s">
        <v>83</v>
      </c>
    </row>
    <row r="76" spans="1:26" ht="24.75" hidden="1" x14ac:dyDescent="0.25">
      <c r="A76" s="118" t="s">
        <v>257</v>
      </c>
      <c r="B76" s="87">
        <f t="shared" si="3"/>
        <v>63</v>
      </c>
      <c r="C76" s="83" t="s">
        <v>179</v>
      </c>
      <c r="D76" s="80">
        <v>1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94.453285557707218</v>
      </c>
      <c r="K76" s="80">
        <v>15</v>
      </c>
      <c r="L76" s="81">
        <v>46.79097780396981</v>
      </c>
      <c r="M76" s="80">
        <v>20</v>
      </c>
      <c r="N76" s="80">
        <v>3</v>
      </c>
      <c r="O76" s="80">
        <v>0</v>
      </c>
      <c r="P76" s="80">
        <v>0</v>
      </c>
      <c r="Q76" s="80">
        <v>5</v>
      </c>
      <c r="R76" s="120">
        <v>8.7976851762246698E-3</v>
      </c>
      <c r="S76" s="88">
        <v>0</v>
      </c>
      <c r="T76" s="121">
        <v>3.371963003464494E-2</v>
      </c>
      <c r="U76" s="88">
        <v>10</v>
      </c>
      <c r="V76" s="116">
        <v>0</v>
      </c>
      <c r="W76" s="88">
        <v>0</v>
      </c>
      <c r="X76" s="88">
        <f t="shared" si="2"/>
        <v>75</v>
      </c>
      <c r="Y76" s="81">
        <f t="shared" si="0"/>
        <v>1.06</v>
      </c>
      <c r="Z76" s="33" t="s">
        <v>83</v>
      </c>
    </row>
    <row r="77" spans="1:26" ht="22.5" hidden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88.473936930214776</v>
      </c>
      <c r="K77" s="80">
        <v>0</v>
      </c>
      <c r="L77" s="81">
        <v>45.844671548845319</v>
      </c>
      <c r="M77" s="80">
        <v>20</v>
      </c>
      <c r="N77" s="80">
        <v>3</v>
      </c>
      <c r="O77" s="80">
        <v>0</v>
      </c>
      <c r="P77" s="80">
        <v>0</v>
      </c>
      <c r="Q77" s="80">
        <v>5</v>
      </c>
      <c r="R77" s="120">
        <v>0</v>
      </c>
      <c r="S77" s="88">
        <v>0</v>
      </c>
      <c r="T77" s="121">
        <v>5.2574709262681076E-2</v>
      </c>
      <c r="U77" s="88">
        <v>20</v>
      </c>
      <c r="V77" s="116">
        <v>0</v>
      </c>
      <c r="W77" s="88">
        <v>0</v>
      </c>
      <c r="X77" s="88">
        <f t="shared" si="2"/>
        <v>50</v>
      </c>
      <c r="Y77" s="81">
        <f t="shared" si="0"/>
        <v>0.7</v>
      </c>
      <c r="Z77" s="33" t="s">
        <v>81</v>
      </c>
    </row>
    <row r="78" spans="1:26" ht="22.5" hidden="1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92">
        <v>0</v>
      </c>
      <c r="G78" s="80">
        <v>15</v>
      </c>
      <c r="H78" s="80">
        <v>0</v>
      </c>
      <c r="I78" s="80">
        <v>15</v>
      </c>
      <c r="J78" s="81">
        <v>95.017686661029657</v>
      </c>
      <c r="K78" s="80">
        <v>20</v>
      </c>
      <c r="L78" s="81">
        <v>45.026310201329593</v>
      </c>
      <c r="M78" s="80">
        <v>20</v>
      </c>
      <c r="N78" s="80">
        <v>2</v>
      </c>
      <c r="O78" s="80">
        <v>5</v>
      </c>
      <c r="P78" s="80">
        <v>0</v>
      </c>
      <c r="Q78" s="80">
        <v>5</v>
      </c>
      <c r="R78" s="120">
        <v>4.4504911455451029E-3</v>
      </c>
      <c r="S78" s="88">
        <v>0</v>
      </c>
      <c r="T78" s="121">
        <v>1.1626271098505248E-4</v>
      </c>
      <c r="U78" s="88">
        <v>0</v>
      </c>
      <c r="V78" s="116">
        <v>0</v>
      </c>
      <c r="W78" s="88">
        <v>0</v>
      </c>
      <c r="X78" s="88">
        <f t="shared" si="2"/>
        <v>95</v>
      </c>
      <c r="Y78" s="81">
        <f t="shared" ref="Y78:Y84" si="4">ROUND(X78/71,2)</f>
        <v>1.34</v>
      </c>
      <c r="Z78" s="33" t="s">
        <v>83</v>
      </c>
    </row>
    <row r="79" spans="1:26" ht="22.5" hidden="1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92.287295575538991</v>
      </c>
      <c r="K79" s="80">
        <v>15</v>
      </c>
      <c r="L79" s="81">
        <v>42.099539543554307</v>
      </c>
      <c r="M79" s="80">
        <v>20</v>
      </c>
      <c r="N79" s="80">
        <v>0</v>
      </c>
      <c r="O79" s="80">
        <v>15</v>
      </c>
      <c r="P79" s="80">
        <v>0</v>
      </c>
      <c r="Q79" s="80">
        <v>5</v>
      </c>
      <c r="R79" s="120">
        <v>2.2471366799401739E-2</v>
      </c>
      <c r="S79" s="88">
        <v>10</v>
      </c>
      <c r="T79" s="121">
        <v>0</v>
      </c>
      <c r="U79" s="88">
        <v>0</v>
      </c>
      <c r="V79" s="116">
        <v>0</v>
      </c>
      <c r="W79" s="88">
        <v>0</v>
      </c>
      <c r="X79" s="88">
        <f t="shared" ref="X79" si="5">E79+G79+I79+K79+M79+O79+Q79-S79-U79-W79</f>
        <v>90</v>
      </c>
      <c r="Y79" s="81">
        <f t="shared" si="4"/>
        <v>1.27</v>
      </c>
      <c r="Z79" s="33" t="s">
        <v>83</v>
      </c>
    </row>
    <row r="80" spans="1:26" ht="22.5" hidden="1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91.397755669485946</v>
      </c>
      <c r="K80" s="80">
        <v>15</v>
      </c>
      <c r="L80" s="81">
        <v>42.173305768949973</v>
      </c>
      <c r="M80" s="80">
        <v>20</v>
      </c>
      <c r="N80" s="80">
        <v>3</v>
      </c>
      <c r="O80" s="80">
        <v>0</v>
      </c>
      <c r="P80" s="80">
        <v>0</v>
      </c>
      <c r="Q80" s="80">
        <v>5</v>
      </c>
      <c r="R80" s="120">
        <v>1.4990158365880276E-2</v>
      </c>
      <c r="S80" s="88">
        <v>0</v>
      </c>
      <c r="T80" s="121">
        <v>1.0110409056296607E-2</v>
      </c>
      <c r="U80" s="88">
        <v>0</v>
      </c>
      <c r="V80" s="116">
        <v>0</v>
      </c>
      <c r="W80" s="88">
        <v>0</v>
      </c>
      <c r="X80" s="88">
        <f>E80+G80+I80+K80+M80+O80+Q80-S80-U80-W80</f>
        <v>85</v>
      </c>
      <c r="Y80" s="81">
        <f t="shared" si="4"/>
        <v>1.2</v>
      </c>
      <c r="Z80" s="33" t="s">
        <v>83</v>
      </c>
    </row>
    <row r="81" spans="1:26" ht="22.5" hidden="1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96.960973038340768</v>
      </c>
      <c r="K81" s="80">
        <v>20</v>
      </c>
      <c r="L81" s="81">
        <v>42.080716287641614</v>
      </c>
      <c r="M81" s="80">
        <v>20</v>
      </c>
      <c r="N81" s="80">
        <v>0</v>
      </c>
      <c r="O81" s="80">
        <v>15</v>
      </c>
      <c r="P81" s="80">
        <v>0</v>
      </c>
      <c r="Q81" s="80">
        <v>5</v>
      </c>
      <c r="R81" s="120">
        <v>0</v>
      </c>
      <c r="S81" s="88">
        <v>0</v>
      </c>
      <c r="T81" s="121">
        <v>5.0411498233047928E-4</v>
      </c>
      <c r="U81" s="88">
        <v>0</v>
      </c>
      <c r="V81" s="116">
        <v>0</v>
      </c>
      <c r="W81" s="88">
        <v>0</v>
      </c>
      <c r="X81" s="88">
        <f>E81+G81+I81+K81+M81+O81+Q81-S81-U81-W81</f>
        <v>105</v>
      </c>
      <c r="Y81" s="81">
        <f t="shared" si="4"/>
        <v>1.48</v>
      </c>
      <c r="Z81" s="33" t="s">
        <v>82</v>
      </c>
    </row>
    <row r="82" spans="1:26" ht="24.75" hidden="1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92">
        <v>0</v>
      </c>
      <c r="G82" s="80">
        <v>15</v>
      </c>
      <c r="H82" s="80">
        <v>0</v>
      </c>
      <c r="I82" s="80">
        <v>15</v>
      </c>
      <c r="J82" s="81">
        <v>85.385452984925337</v>
      </c>
      <c r="K82" s="80">
        <v>0</v>
      </c>
      <c r="L82" s="81">
        <v>44.66755495884906</v>
      </c>
      <c r="M82" s="80">
        <v>20</v>
      </c>
      <c r="N82" s="80">
        <v>2</v>
      </c>
      <c r="O82" s="80">
        <v>5</v>
      </c>
      <c r="P82" s="80">
        <v>0</v>
      </c>
      <c r="Q82" s="80">
        <v>5</v>
      </c>
      <c r="R82" s="120">
        <v>4.3428554838880924E-2</v>
      </c>
      <c r="S82" s="88">
        <v>10</v>
      </c>
      <c r="T82" s="121">
        <v>3.1749980092371398E-3</v>
      </c>
      <c r="U82" s="88">
        <v>0</v>
      </c>
      <c r="V82" s="116">
        <v>0</v>
      </c>
      <c r="W82" s="88">
        <v>0</v>
      </c>
      <c r="X82" s="88">
        <f>E82+G82+I82+K82+M82+O82+Q82-S82-U82-W82</f>
        <v>65</v>
      </c>
      <c r="Y82" s="81">
        <f t="shared" si="4"/>
        <v>0.92</v>
      </c>
      <c r="Z82" s="33" t="s">
        <v>81</v>
      </c>
    </row>
    <row r="83" spans="1:26" ht="22.5" hidden="1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96.45768798555919</v>
      </c>
      <c r="K83" s="80">
        <v>20</v>
      </c>
      <c r="L83" s="81">
        <v>42.815342693370276</v>
      </c>
      <c r="M83" s="80">
        <v>20</v>
      </c>
      <c r="N83" s="80">
        <v>2</v>
      </c>
      <c r="O83" s="80">
        <v>5</v>
      </c>
      <c r="P83" s="80">
        <v>0</v>
      </c>
      <c r="Q83" s="80">
        <v>5</v>
      </c>
      <c r="R83" s="120">
        <v>3.2923096809404466E-2</v>
      </c>
      <c r="S83" s="88">
        <v>10</v>
      </c>
      <c r="T83" s="121">
        <v>3.4401162632043833E-2</v>
      </c>
      <c r="U83" s="88">
        <v>10</v>
      </c>
      <c r="V83" s="116">
        <v>0</v>
      </c>
      <c r="W83" s="88">
        <v>0</v>
      </c>
      <c r="X83" s="88">
        <f>E83+G83+I83+K83+M83+O83+Q83-S83-U83-W83</f>
        <v>75</v>
      </c>
      <c r="Y83" s="81">
        <f t="shared" si="4"/>
        <v>1.06</v>
      </c>
      <c r="Z83" s="33" t="s">
        <v>83</v>
      </c>
    </row>
    <row r="84" spans="1:26" ht="22.5" hidden="1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0.42506774207565506</v>
      </c>
      <c r="G84" s="80">
        <v>15</v>
      </c>
      <c r="H84" s="80">
        <v>0</v>
      </c>
      <c r="I84" s="80">
        <v>15</v>
      </c>
      <c r="J84" s="81">
        <v>94.321942318599795</v>
      </c>
      <c r="K84" s="80">
        <v>15</v>
      </c>
      <c r="L84" s="81">
        <v>42.220689451436037</v>
      </c>
      <c r="M84" s="80">
        <v>20</v>
      </c>
      <c r="N84" s="80">
        <v>1</v>
      </c>
      <c r="O84" s="80">
        <v>15</v>
      </c>
      <c r="P84" s="80">
        <v>0</v>
      </c>
      <c r="Q84" s="80">
        <v>5</v>
      </c>
      <c r="R84" s="120">
        <v>2.8765404119787219E-3</v>
      </c>
      <c r="S84" s="88">
        <v>0</v>
      </c>
      <c r="T84" s="121">
        <v>4.0169631129663881E-2</v>
      </c>
      <c r="U84" s="88">
        <v>10</v>
      </c>
      <c r="V84" s="88">
        <v>2</v>
      </c>
      <c r="W84" s="88">
        <v>20</v>
      </c>
      <c r="X84" s="88">
        <f>E84+G84+I84+K84+M84+O84+Q84-S84-U84-W84</f>
        <v>70</v>
      </c>
      <c r="Y84" s="81">
        <f t="shared" si="4"/>
        <v>0.99</v>
      </c>
      <c r="Z84" s="33" t="s">
        <v>81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Z84">
    <filterColumn colId="1">
      <filters>
        <filter val="УПРАВЛЕНИЕ РОСКОМНАДЗОРА ПО ИВАНОВСКОЙ ОБЛАСТИ"/>
      </filters>
    </filterColumn>
    <filterColumn colId="24">
      <filters>
        <filter val="II"/>
      </filters>
    </filterColumn>
    <sortState ref="B15:Z84">
      <sortCondition ref="B12:B84"/>
    </sortState>
  </autoFilter>
  <mergeCells count="17"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7:Y7"/>
    <mergeCell ref="B8:Y8"/>
    <mergeCell ref="B10:B12"/>
    <mergeCell ref="C10:C12"/>
    <mergeCell ref="D10:X10"/>
    <mergeCell ref="Y10:Y12"/>
    <mergeCell ref="V11:W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B89"/>
  <sheetViews>
    <sheetView view="pageBreakPreview" zoomScaleNormal="100" zoomScaleSheetLayoutView="100" workbookViewId="0">
      <pane xSplit="3" ySplit="12" topLeftCell="D13" activePane="bottomRight" state="frozen"/>
      <selection pane="topRight" activeCell="C1" sqref="C1"/>
      <selection pane="bottomLeft" activeCell="A13" sqref="A13"/>
      <selection pane="bottomRight" activeCell="Z66" sqref="Z66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0.5703125" style="97" customWidth="1"/>
    <col min="26" max="26" width="12.7109375" style="23" customWidth="1"/>
    <col min="27" max="16384" width="9.140625" style="23"/>
  </cols>
  <sheetData>
    <row r="1" spans="1:28" ht="56.25" x14ac:dyDescent="0.25">
      <c r="C1" s="95" t="s">
        <v>88</v>
      </c>
      <c r="E1" s="95"/>
      <c r="F1" s="95"/>
      <c r="G1" s="95"/>
    </row>
    <row r="2" spans="1:28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8" ht="15" customHeight="1" x14ac:dyDescent="0.25">
      <c r="Q3" s="23" t="s">
        <v>95</v>
      </c>
    </row>
    <row r="4" spans="1:28" ht="27" customHeight="1" x14ac:dyDescent="0.25">
      <c r="Q4" s="23" t="s">
        <v>70</v>
      </c>
    </row>
    <row r="5" spans="1:28" x14ac:dyDescent="0.25">
      <c r="Q5" s="23" t="s">
        <v>188</v>
      </c>
    </row>
    <row r="6" spans="1:28" ht="6" customHeight="1" x14ac:dyDescent="0.25">
      <c r="I6" s="54"/>
      <c r="J6" s="53"/>
      <c r="K6" s="54"/>
      <c r="L6" s="53"/>
    </row>
    <row r="7" spans="1:28" ht="18.75" x14ac:dyDescent="0.3">
      <c r="B7" s="167" t="s">
        <v>0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8"/>
      <c r="Y7" s="167"/>
    </row>
    <row r="8" spans="1:28" ht="15" customHeight="1" x14ac:dyDescent="0.3">
      <c r="B8" s="167" t="s">
        <v>272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8"/>
      <c r="Y8" s="167"/>
    </row>
    <row r="9" spans="1:28" ht="6.75" customHeight="1" x14ac:dyDescent="0.3">
      <c r="D9" s="101"/>
    </row>
    <row r="10" spans="1:28" ht="13.5" customHeight="1" x14ac:dyDescent="0.25">
      <c r="B10" s="169" t="s">
        <v>96</v>
      </c>
      <c r="C10" s="169" t="s">
        <v>4</v>
      </c>
      <c r="D10" s="174" t="s">
        <v>1</v>
      </c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/>
      <c r="Y10" s="177" t="s">
        <v>67</v>
      </c>
      <c r="Z10" s="183" t="s">
        <v>273</v>
      </c>
    </row>
    <row r="11" spans="1:28" ht="129" customHeight="1" x14ac:dyDescent="0.25">
      <c r="B11" s="170"/>
      <c r="C11" s="172"/>
      <c r="D11" s="180" t="s">
        <v>90</v>
      </c>
      <c r="E11" s="180"/>
      <c r="F11" s="160" t="s">
        <v>91</v>
      </c>
      <c r="G11" s="160"/>
      <c r="H11" s="160" t="s">
        <v>269</v>
      </c>
      <c r="I11" s="160"/>
      <c r="J11" s="160" t="s">
        <v>87</v>
      </c>
      <c r="K11" s="160"/>
      <c r="L11" s="160" t="s">
        <v>266</v>
      </c>
      <c r="M11" s="160"/>
      <c r="N11" s="140" t="s">
        <v>267</v>
      </c>
      <c r="O11" s="141"/>
      <c r="P11" s="160" t="s">
        <v>69</v>
      </c>
      <c r="Q11" s="166"/>
      <c r="R11" s="140" t="s">
        <v>99</v>
      </c>
      <c r="S11" s="141"/>
      <c r="T11" s="140" t="s">
        <v>100</v>
      </c>
      <c r="U11" s="141"/>
      <c r="V11" s="140" t="s">
        <v>268</v>
      </c>
      <c r="W11" s="141"/>
      <c r="X11" s="102" t="s">
        <v>65</v>
      </c>
      <c r="Y11" s="178"/>
      <c r="Z11" s="184"/>
    </row>
    <row r="12" spans="1:28" ht="20.25" customHeight="1" x14ac:dyDescent="0.25">
      <c r="B12" s="171"/>
      <c r="C12" s="173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179"/>
      <c r="Z12" s="185"/>
    </row>
    <row r="13" spans="1:28" s="24" customFormat="1" ht="15" hidden="1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8" ht="33.75" hidden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100</v>
      </c>
      <c r="K14" s="80">
        <v>20</v>
      </c>
      <c r="L14" s="81">
        <v>74.34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20">
        <v>1.1814501838056882E-3</v>
      </c>
      <c r="S14" s="88">
        <v>0</v>
      </c>
      <c r="T14" s="121">
        <v>4.0000000000000001E-3</v>
      </c>
      <c r="U14" s="88">
        <v>0</v>
      </c>
      <c r="V14" s="116">
        <v>0</v>
      </c>
      <c r="W14" s="88">
        <v>0</v>
      </c>
      <c r="X14" s="88">
        <f>E14+G14+I14+K14+M14+O14+Q14-S14-U14-W14</f>
        <v>105</v>
      </c>
      <c r="Y14" s="81">
        <f>ROUND(X14/71,2)</f>
        <v>1.48</v>
      </c>
      <c r="Z14" s="33" t="s">
        <v>82</v>
      </c>
    </row>
    <row r="15" spans="1:28" ht="22.5" hidden="1" x14ac:dyDescent="0.25">
      <c r="A15" s="118" t="s">
        <v>196</v>
      </c>
      <c r="B15" s="87">
        <f t="shared" ref="B15:B23" si="0">B14+1</f>
        <v>2</v>
      </c>
      <c r="C15" s="83" t="s">
        <v>118</v>
      </c>
      <c r="D15" s="80">
        <v>1</v>
      </c>
      <c r="E15" s="80">
        <v>15</v>
      </c>
      <c r="F15" s="92">
        <v>0.3</v>
      </c>
      <c r="G15" s="80">
        <v>15</v>
      </c>
      <c r="H15" s="80">
        <v>0</v>
      </c>
      <c r="I15" s="80">
        <v>15</v>
      </c>
      <c r="J15" s="81">
        <v>96.32</v>
      </c>
      <c r="K15" s="80">
        <v>20</v>
      </c>
      <c r="L15" s="81">
        <v>71.58</v>
      </c>
      <c r="M15" s="80">
        <v>20</v>
      </c>
      <c r="N15" s="80">
        <v>0</v>
      </c>
      <c r="O15" s="80">
        <v>15</v>
      </c>
      <c r="P15" s="80">
        <v>0</v>
      </c>
      <c r="Q15" s="80">
        <v>5</v>
      </c>
      <c r="R15" s="120">
        <v>8.0000000000000002E-3</v>
      </c>
      <c r="S15" s="88">
        <v>0</v>
      </c>
      <c r="T15" s="121">
        <v>0.01</v>
      </c>
      <c r="U15" s="88">
        <v>0</v>
      </c>
      <c r="V15" s="116">
        <v>1</v>
      </c>
      <c r="W15" s="88">
        <v>10</v>
      </c>
      <c r="X15" s="88">
        <f t="shared" ref="X15:X78" si="1">E15+G15+I15+K15+M15+O15+Q15-S15-U15-W15</f>
        <v>95</v>
      </c>
      <c r="Y15" s="81">
        <f t="shared" ref="Y15:Y77" si="2">ROUND(X15/71,2)</f>
        <v>1.34</v>
      </c>
      <c r="Z15" s="33" t="s">
        <v>83</v>
      </c>
      <c r="AB15" s="23">
        <f>0.92</f>
        <v>0.92</v>
      </c>
    </row>
    <row r="16" spans="1:28" ht="33.75" hidden="1" x14ac:dyDescent="0.25">
      <c r="A16" s="118" t="s">
        <v>197</v>
      </c>
      <c r="B16" s="87">
        <f t="shared" si="0"/>
        <v>3</v>
      </c>
      <c r="C16" s="83" t="s">
        <v>119</v>
      </c>
      <c r="D16" s="80">
        <v>0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99.17</v>
      </c>
      <c r="K16" s="80">
        <v>20</v>
      </c>
      <c r="L16" s="81">
        <v>71.650000000000006</v>
      </c>
      <c r="M16" s="80">
        <v>20</v>
      </c>
      <c r="N16" s="80">
        <v>0</v>
      </c>
      <c r="O16" s="80">
        <v>15</v>
      </c>
      <c r="P16" s="80">
        <v>0</v>
      </c>
      <c r="Q16" s="80">
        <v>5</v>
      </c>
      <c r="R16" s="120">
        <v>7.0000000000000001E-3</v>
      </c>
      <c r="S16" s="88">
        <v>0</v>
      </c>
      <c r="T16" s="121">
        <v>7.0000000000000001E-3</v>
      </c>
      <c r="U16" s="88">
        <v>0</v>
      </c>
      <c r="V16" s="116">
        <v>0</v>
      </c>
      <c r="W16" s="88">
        <v>0</v>
      </c>
      <c r="X16" s="88">
        <f t="shared" si="1"/>
        <v>105</v>
      </c>
      <c r="Y16" s="81">
        <f t="shared" si="2"/>
        <v>1.48</v>
      </c>
      <c r="Z16" s="33" t="s">
        <v>82</v>
      </c>
      <c r="AB16" s="23">
        <v>1.48</v>
      </c>
    </row>
    <row r="17" spans="1:28" ht="22.5" hidden="1" x14ac:dyDescent="0.25">
      <c r="A17" s="118" t="s">
        <v>198</v>
      </c>
      <c r="B17" s="87">
        <f t="shared" si="0"/>
        <v>4</v>
      </c>
      <c r="C17" s="83" t="s">
        <v>120</v>
      </c>
      <c r="D17" s="80">
        <v>2</v>
      </c>
      <c r="E17" s="80">
        <v>15</v>
      </c>
      <c r="F17" s="92">
        <v>1.6</v>
      </c>
      <c r="G17" s="80">
        <v>15</v>
      </c>
      <c r="H17" s="80">
        <v>0</v>
      </c>
      <c r="I17" s="80">
        <v>15</v>
      </c>
      <c r="J17" s="81">
        <v>99.23</v>
      </c>
      <c r="K17" s="80">
        <v>20</v>
      </c>
      <c r="L17" s="81">
        <v>67.12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20">
        <v>1.0999999999999999E-2</v>
      </c>
      <c r="S17" s="88">
        <v>0</v>
      </c>
      <c r="T17" s="121">
        <v>1.0999999999999999E-2</v>
      </c>
      <c r="U17" s="88">
        <v>0</v>
      </c>
      <c r="V17" s="116">
        <v>0</v>
      </c>
      <c r="W17" s="88">
        <v>0</v>
      </c>
      <c r="X17" s="88">
        <f t="shared" si="1"/>
        <v>105</v>
      </c>
      <c r="Y17" s="81">
        <f>ROUND(X17/71,2)</f>
        <v>1.48</v>
      </c>
      <c r="Z17" s="33" t="s">
        <v>82</v>
      </c>
      <c r="AB17" s="23">
        <f>(AB16-AB15)/2</f>
        <v>0.27999999999999997</v>
      </c>
    </row>
    <row r="18" spans="1:28" ht="24.75" hidden="1" x14ac:dyDescent="0.25">
      <c r="A18" s="118" t="s">
        <v>199</v>
      </c>
      <c r="B18" s="87">
        <f t="shared" si="0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99.99</v>
      </c>
      <c r="K18" s="80">
        <v>20</v>
      </c>
      <c r="L18" s="81">
        <v>72.760000000000005</v>
      </c>
      <c r="M18" s="80">
        <v>20</v>
      </c>
      <c r="N18" s="80">
        <v>0</v>
      </c>
      <c r="O18" s="80">
        <v>15</v>
      </c>
      <c r="P18" s="80">
        <v>0</v>
      </c>
      <c r="Q18" s="80">
        <v>5</v>
      </c>
      <c r="R18" s="120">
        <v>1.0999999999999999E-2</v>
      </c>
      <c r="S18" s="88">
        <v>0</v>
      </c>
      <c r="T18" s="121">
        <v>1.2999999999999999E-2</v>
      </c>
      <c r="U18" s="88">
        <v>0</v>
      </c>
      <c r="V18" s="116">
        <v>0</v>
      </c>
      <c r="W18" s="88">
        <v>0</v>
      </c>
      <c r="X18" s="88">
        <f t="shared" si="1"/>
        <v>105</v>
      </c>
      <c r="Y18" s="81">
        <f t="shared" si="2"/>
        <v>1.48</v>
      </c>
      <c r="Z18" s="33" t="s">
        <v>82</v>
      </c>
      <c r="AB18" s="123">
        <f>AB15+AB17</f>
        <v>1.2</v>
      </c>
    </row>
    <row r="19" spans="1:28" ht="22.5" hidden="1" x14ac:dyDescent="0.25">
      <c r="A19" s="118" t="s">
        <v>200</v>
      </c>
      <c r="B19" s="87">
        <f t="shared" si="0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99.97</v>
      </c>
      <c r="K19" s="80">
        <v>20</v>
      </c>
      <c r="L19" s="81">
        <v>67.48</v>
      </c>
      <c r="M19" s="80">
        <v>20</v>
      </c>
      <c r="N19" s="80">
        <v>0</v>
      </c>
      <c r="O19" s="80">
        <v>15</v>
      </c>
      <c r="P19" s="80">
        <v>0</v>
      </c>
      <c r="Q19" s="80">
        <v>5</v>
      </c>
      <c r="R19" s="120">
        <v>1E-3</v>
      </c>
      <c r="S19" s="88">
        <v>0</v>
      </c>
      <c r="T19" s="121">
        <v>2.1000000000000001E-2</v>
      </c>
      <c r="U19" s="88">
        <v>10</v>
      </c>
      <c r="V19" s="116">
        <v>0</v>
      </c>
      <c r="W19" s="88">
        <v>0</v>
      </c>
      <c r="X19" s="88">
        <f t="shared" si="1"/>
        <v>95</v>
      </c>
      <c r="Y19" s="81">
        <f t="shared" si="2"/>
        <v>1.34</v>
      </c>
      <c r="Z19" s="33" t="s">
        <v>83</v>
      </c>
    </row>
    <row r="20" spans="1:28" ht="24.75" hidden="1" x14ac:dyDescent="0.25">
      <c r="A20" s="118" t="s">
        <v>201</v>
      </c>
      <c r="B20" s="87">
        <f t="shared" si="0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98.58</v>
      </c>
      <c r="K20" s="80">
        <v>20</v>
      </c>
      <c r="L20" s="81">
        <v>71.2</v>
      </c>
      <c r="M20" s="80">
        <v>20</v>
      </c>
      <c r="N20" s="80">
        <v>0</v>
      </c>
      <c r="O20" s="80">
        <v>15</v>
      </c>
      <c r="P20" s="80">
        <v>0</v>
      </c>
      <c r="Q20" s="80">
        <v>5</v>
      </c>
      <c r="R20" s="120">
        <v>1.4E-2</v>
      </c>
      <c r="S20" s="88">
        <v>0</v>
      </c>
      <c r="T20" s="121">
        <v>1E-3</v>
      </c>
      <c r="U20" s="88">
        <v>0</v>
      </c>
      <c r="V20" s="116">
        <v>0</v>
      </c>
      <c r="W20" s="88">
        <v>0</v>
      </c>
      <c r="X20" s="88">
        <f t="shared" si="1"/>
        <v>105</v>
      </c>
      <c r="Y20" s="81">
        <f t="shared" si="2"/>
        <v>1.48</v>
      </c>
      <c r="Z20" s="33" t="s">
        <v>82</v>
      </c>
    </row>
    <row r="21" spans="1:28" ht="33.75" hidden="1" x14ac:dyDescent="0.25">
      <c r="A21" s="118" t="s">
        <v>202</v>
      </c>
      <c r="B21" s="87">
        <f t="shared" si="0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99.2</v>
      </c>
      <c r="K21" s="80">
        <v>20</v>
      </c>
      <c r="L21" s="81">
        <v>70.11</v>
      </c>
      <c r="M21" s="80">
        <v>20</v>
      </c>
      <c r="N21" s="80">
        <v>0</v>
      </c>
      <c r="O21" s="80">
        <v>15</v>
      </c>
      <c r="P21" s="80">
        <v>0</v>
      </c>
      <c r="Q21" s="80">
        <v>5</v>
      </c>
      <c r="R21" s="120">
        <v>2.5999999999999999E-2</v>
      </c>
      <c r="S21" s="88">
        <v>10</v>
      </c>
      <c r="T21" s="121">
        <v>2.9000000000000001E-2</v>
      </c>
      <c r="U21" s="88">
        <v>10</v>
      </c>
      <c r="V21" s="116">
        <v>0</v>
      </c>
      <c r="W21" s="88">
        <v>0</v>
      </c>
      <c r="X21" s="88">
        <f t="shared" si="1"/>
        <v>85</v>
      </c>
      <c r="Y21" s="81">
        <f t="shared" si="2"/>
        <v>1.2</v>
      </c>
      <c r="Z21" s="33" t="s">
        <v>81</v>
      </c>
    </row>
    <row r="22" spans="1:28" ht="22.5" hidden="1" x14ac:dyDescent="0.25">
      <c r="A22" s="118" t="s">
        <v>203</v>
      </c>
      <c r="B22" s="87">
        <f t="shared" si="0"/>
        <v>9</v>
      </c>
      <c r="C22" s="83" t="s">
        <v>125</v>
      </c>
      <c r="D22" s="80">
        <v>0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100</v>
      </c>
      <c r="K22" s="80">
        <v>20</v>
      </c>
      <c r="L22" s="81">
        <v>66.260000000000005</v>
      </c>
      <c r="M22" s="80">
        <v>20</v>
      </c>
      <c r="N22" s="80">
        <v>1</v>
      </c>
      <c r="O22" s="80">
        <v>15</v>
      </c>
      <c r="P22" s="80">
        <v>1</v>
      </c>
      <c r="Q22" s="80">
        <v>0</v>
      </c>
      <c r="R22" s="120">
        <v>0.03</v>
      </c>
      <c r="S22" s="88">
        <v>10</v>
      </c>
      <c r="T22" s="121">
        <v>0</v>
      </c>
      <c r="U22" s="88">
        <v>0</v>
      </c>
      <c r="V22" s="116">
        <v>0</v>
      </c>
      <c r="W22" s="88">
        <v>0</v>
      </c>
      <c r="X22" s="88">
        <f t="shared" si="1"/>
        <v>90</v>
      </c>
      <c r="Y22" s="81">
        <f t="shared" si="2"/>
        <v>1.27</v>
      </c>
      <c r="Z22" s="33" t="s">
        <v>83</v>
      </c>
    </row>
    <row r="23" spans="1:28" ht="22.5" hidden="1" x14ac:dyDescent="0.25">
      <c r="A23" s="118" t="s">
        <v>204</v>
      </c>
      <c r="B23" s="87">
        <f t="shared" si="0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100</v>
      </c>
      <c r="K23" s="80">
        <v>20</v>
      </c>
      <c r="L23" s="81">
        <v>72.16</v>
      </c>
      <c r="M23" s="80">
        <v>20</v>
      </c>
      <c r="N23" s="80">
        <v>0</v>
      </c>
      <c r="O23" s="80">
        <v>15</v>
      </c>
      <c r="P23" s="80">
        <v>0</v>
      </c>
      <c r="Q23" s="80">
        <v>5</v>
      </c>
      <c r="R23" s="120">
        <v>1.2999999999999999E-2</v>
      </c>
      <c r="S23" s="88">
        <v>0</v>
      </c>
      <c r="T23" s="121">
        <v>1.2E-2</v>
      </c>
      <c r="U23" s="88">
        <v>0</v>
      </c>
      <c r="V23" s="116">
        <v>0</v>
      </c>
      <c r="W23" s="88">
        <v>0</v>
      </c>
      <c r="X23" s="88">
        <f t="shared" si="1"/>
        <v>105</v>
      </c>
      <c r="Y23" s="81">
        <f t="shared" si="2"/>
        <v>1.48</v>
      </c>
      <c r="Z23" s="33" t="s">
        <v>82</v>
      </c>
    </row>
    <row r="24" spans="1:28" ht="22.5" hidden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98.14</v>
      </c>
      <c r="K24" s="80">
        <v>20</v>
      </c>
      <c r="L24" s="81">
        <v>69.97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20">
        <v>7.0000000000000001E-3</v>
      </c>
      <c r="S24" s="88">
        <v>0</v>
      </c>
      <c r="T24" s="121">
        <v>0.01</v>
      </c>
      <c r="U24" s="88">
        <v>0</v>
      </c>
      <c r="V24" s="116">
        <v>0</v>
      </c>
      <c r="W24" s="88">
        <v>0</v>
      </c>
      <c r="X24" s="88">
        <f t="shared" si="1"/>
        <v>105</v>
      </c>
      <c r="Y24" s="81">
        <f t="shared" si="2"/>
        <v>1.48</v>
      </c>
      <c r="Z24" s="33" t="s">
        <v>82</v>
      </c>
    </row>
    <row r="25" spans="1:28" ht="22.5" hidden="1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3.9</v>
      </c>
      <c r="G25" s="80">
        <v>15</v>
      </c>
      <c r="H25" s="80">
        <v>0</v>
      </c>
      <c r="I25" s="80">
        <v>15</v>
      </c>
      <c r="J25" s="81">
        <v>100</v>
      </c>
      <c r="K25" s="80">
        <v>20</v>
      </c>
      <c r="L25" s="81">
        <v>71.17</v>
      </c>
      <c r="M25" s="80">
        <v>20</v>
      </c>
      <c r="N25" s="80">
        <v>0</v>
      </c>
      <c r="O25" s="80">
        <v>15</v>
      </c>
      <c r="P25" s="80">
        <v>0</v>
      </c>
      <c r="Q25" s="80">
        <v>5</v>
      </c>
      <c r="R25" s="120">
        <v>6.0000000000000001E-3</v>
      </c>
      <c r="S25" s="88">
        <v>0</v>
      </c>
      <c r="T25" s="121">
        <v>2.5000000000000001E-2</v>
      </c>
      <c r="U25" s="88">
        <v>10</v>
      </c>
      <c r="V25" s="116">
        <v>0</v>
      </c>
      <c r="W25" s="88">
        <v>0</v>
      </c>
      <c r="X25" s="88">
        <f t="shared" si="1"/>
        <v>95</v>
      </c>
      <c r="Y25" s="81">
        <f t="shared" si="2"/>
        <v>1.34</v>
      </c>
      <c r="Z25" s="33" t="s">
        <v>83</v>
      </c>
    </row>
    <row r="26" spans="1:28" ht="22.5" hidden="1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95.39</v>
      </c>
      <c r="K26" s="80">
        <v>20</v>
      </c>
      <c r="L26" s="81">
        <v>66.790000000000006</v>
      </c>
      <c r="M26" s="80">
        <v>20</v>
      </c>
      <c r="N26" s="80">
        <v>0</v>
      </c>
      <c r="O26" s="80">
        <v>15</v>
      </c>
      <c r="P26" s="80">
        <v>0</v>
      </c>
      <c r="Q26" s="80">
        <v>5</v>
      </c>
      <c r="R26" s="120">
        <v>7.0000000000000001E-3</v>
      </c>
      <c r="S26" s="88">
        <v>0</v>
      </c>
      <c r="T26" s="121">
        <v>0</v>
      </c>
      <c r="U26" s="88">
        <v>0</v>
      </c>
      <c r="V26" s="116">
        <v>1</v>
      </c>
      <c r="W26" s="88">
        <v>10</v>
      </c>
      <c r="X26" s="88">
        <f t="shared" si="1"/>
        <v>95</v>
      </c>
      <c r="Y26" s="81">
        <f t="shared" si="2"/>
        <v>1.34</v>
      </c>
      <c r="Z26" s="33" t="s">
        <v>83</v>
      </c>
    </row>
    <row r="27" spans="1:28" ht="22.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99.47</v>
      </c>
      <c r="K27" s="80">
        <v>20</v>
      </c>
      <c r="L27" s="81">
        <v>71.42</v>
      </c>
      <c r="M27" s="80">
        <v>20</v>
      </c>
      <c r="N27" s="80">
        <v>1</v>
      </c>
      <c r="O27" s="80">
        <v>15</v>
      </c>
      <c r="P27" s="80">
        <v>0</v>
      </c>
      <c r="Q27" s="80">
        <v>5</v>
      </c>
      <c r="R27" s="120">
        <v>1E-3</v>
      </c>
      <c r="S27" s="88">
        <v>0</v>
      </c>
      <c r="T27" s="121">
        <v>0.02</v>
      </c>
      <c r="U27" s="88">
        <v>10</v>
      </c>
      <c r="V27" s="116">
        <v>1</v>
      </c>
      <c r="W27" s="88">
        <v>10</v>
      </c>
      <c r="X27" s="88">
        <f t="shared" si="1"/>
        <v>85</v>
      </c>
      <c r="Y27" s="81">
        <f t="shared" si="2"/>
        <v>1.2</v>
      </c>
      <c r="Z27" s="33" t="s">
        <v>81</v>
      </c>
    </row>
    <row r="28" spans="1:28" ht="22.5" hidden="1" x14ac:dyDescent="0.25">
      <c r="A28" s="118" t="s">
        <v>209</v>
      </c>
      <c r="B28" s="87">
        <f t="shared" si="3"/>
        <v>15</v>
      </c>
      <c r="C28" s="86" t="s">
        <v>131</v>
      </c>
      <c r="D28" s="80">
        <v>1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94.27</v>
      </c>
      <c r="K28" s="80">
        <v>10</v>
      </c>
      <c r="L28" s="81">
        <v>72.86</v>
      </c>
      <c r="M28" s="80">
        <v>20</v>
      </c>
      <c r="N28" s="80">
        <v>1</v>
      </c>
      <c r="O28" s="80">
        <v>15</v>
      </c>
      <c r="P28" s="80">
        <v>1</v>
      </c>
      <c r="Q28" s="80">
        <v>0</v>
      </c>
      <c r="R28" s="120">
        <v>1.2E-2</v>
      </c>
      <c r="S28" s="88">
        <v>0</v>
      </c>
      <c r="T28" s="121">
        <v>2.5000000000000001E-2</v>
      </c>
      <c r="U28" s="88">
        <v>10</v>
      </c>
      <c r="V28" s="116">
        <v>0</v>
      </c>
      <c r="W28" s="88">
        <v>0</v>
      </c>
      <c r="X28" s="88">
        <f t="shared" si="1"/>
        <v>80</v>
      </c>
      <c r="Y28" s="81">
        <f t="shared" si="2"/>
        <v>1.1299999999999999</v>
      </c>
      <c r="Z28" s="33" t="s">
        <v>81</v>
      </c>
    </row>
    <row r="29" spans="1:28" ht="33.75" hidden="1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99.99</v>
      </c>
      <c r="K29" s="80">
        <v>20</v>
      </c>
      <c r="L29" s="81">
        <v>66.739999999999995</v>
      </c>
      <c r="M29" s="80">
        <v>20</v>
      </c>
      <c r="N29" s="80">
        <v>0</v>
      </c>
      <c r="O29" s="80">
        <v>15</v>
      </c>
      <c r="P29" s="80">
        <v>0</v>
      </c>
      <c r="Q29" s="80">
        <v>5</v>
      </c>
      <c r="R29" s="120">
        <v>0</v>
      </c>
      <c r="S29" s="88">
        <v>0</v>
      </c>
      <c r="T29" s="121">
        <v>6.6478554012765293E-5</v>
      </c>
      <c r="U29" s="88">
        <v>0</v>
      </c>
      <c r="V29" s="116">
        <v>0</v>
      </c>
      <c r="W29" s="88">
        <v>0</v>
      </c>
      <c r="X29" s="88">
        <f t="shared" si="1"/>
        <v>105</v>
      </c>
      <c r="Y29" s="81">
        <f t="shared" si="2"/>
        <v>1.48</v>
      </c>
      <c r="Z29" s="33" t="s">
        <v>82</v>
      </c>
    </row>
    <row r="30" spans="1:28" ht="24.75" hidden="1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99.6</v>
      </c>
      <c r="K30" s="80">
        <v>20</v>
      </c>
      <c r="L30" s="81">
        <v>73.400000000000006</v>
      </c>
      <c r="M30" s="80">
        <v>20</v>
      </c>
      <c r="N30" s="80">
        <v>0</v>
      </c>
      <c r="O30" s="80">
        <v>15</v>
      </c>
      <c r="P30" s="80">
        <v>0</v>
      </c>
      <c r="Q30" s="80">
        <v>5</v>
      </c>
      <c r="R30" s="120">
        <v>1.2E-2</v>
      </c>
      <c r="S30" s="88">
        <v>0</v>
      </c>
      <c r="T30" s="121">
        <v>8.9999999999999993E-3</v>
      </c>
      <c r="U30" s="88">
        <v>0</v>
      </c>
      <c r="V30" s="116">
        <v>0</v>
      </c>
      <c r="W30" s="88">
        <v>0</v>
      </c>
      <c r="X30" s="88">
        <f t="shared" si="1"/>
        <v>105</v>
      </c>
      <c r="Y30" s="81">
        <f t="shared" si="2"/>
        <v>1.48</v>
      </c>
      <c r="Z30" s="33" t="s">
        <v>82</v>
      </c>
    </row>
    <row r="31" spans="1:28" ht="22.5" hidden="1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99.99</v>
      </c>
      <c r="K31" s="80">
        <v>20</v>
      </c>
      <c r="L31" s="81">
        <v>72.38</v>
      </c>
      <c r="M31" s="80">
        <v>20</v>
      </c>
      <c r="N31" s="80">
        <v>0</v>
      </c>
      <c r="O31" s="80">
        <v>15</v>
      </c>
      <c r="P31" s="80">
        <v>1</v>
      </c>
      <c r="Q31" s="80">
        <v>0</v>
      </c>
      <c r="R31" s="120">
        <v>2.1761483693617917E-3</v>
      </c>
      <c r="S31" s="88">
        <v>0</v>
      </c>
      <c r="T31" s="121">
        <v>2.1000000000000001E-2</v>
      </c>
      <c r="U31" s="88">
        <v>0</v>
      </c>
      <c r="V31" s="116">
        <v>0</v>
      </c>
      <c r="W31" s="88">
        <v>0</v>
      </c>
      <c r="X31" s="88">
        <f t="shared" si="1"/>
        <v>100</v>
      </c>
      <c r="Y31" s="81">
        <f t="shared" si="2"/>
        <v>1.41</v>
      </c>
      <c r="Z31" s="33" t="s">
        <v>83</v>
      </c>
    </row>
    <row r="32" spans="1:28" ht="22.5" hidden="1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0.7</v>
      </c>
      <c r="G32" s="80">
        <v>15</v>
      </c>
      <c r="H32" s="80">
        <v>0</v>
      </c>
      <c r="I32" s="80">
        <v>15</v>
      </c>
      <c r="J32" s="81">
        <v>95.37</v>
      </c>
      <c r="K32" s="80">
        <v>20</v>
      </c>
      <c r="L32" s="81">
        <v>67.31</v>
      </c>
      <c r="M32" s="80">
        <v>20</v>
      </c>
      <c r="N32" s="80">
        <v>0</v>
      </c>
      <c r="O32" s="80">
        <v>15</v>
      </c>
      <c r="P32" s="80">
        <v>0</v>
      </c>
      <c r="Q32" s="80">
        <v>5</v>
      </c>
      <c r="R32" s="120">
        <v>1.7999999999999999E-2</v>
      </c>
      <c r="S32" s="88">
        <v>0</v>
      </c>
      <c r="T32" s="121">
        <v>3.5999999999999997E-2</v>
      </c>
      <c r="U32" s="88">
        <v>10</v>
      </c>
      <c r="V32" s="116">
        <v>0</v>
      </c>
      <c r="W32" s="88">
        <v>0</v>
      </c>
      <c r="X32" s="88">
        <f t="shared" si="1"/>
        <v>95</v>
      </c>
      <c r="Y32" s="81">
        <f t="shared" si="2"/>
        <v>1.34</v>
      </c>
      <c r="Z32" s="33" t="s">
        <v>83</v>
      </c>
    </row>
    <row r="33" spans="1:26" ht="33.75" hidden="1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99.99</v>
      </c>
      <c r="K33" s="80">
        <v>20</v>
      </c>
      <c r="L33" s="81">
        <v>70.489999999999995</v>
      </c>
      <c r="M33" s="80">
        <v>20</v>
      </c>
      <c r="N33" s="80">
        <v>0</v>
      </c>
      <c r="O33" s="80">
        <v>15</v>
      </c>
      <c r="P33" s="80">
        <v>0</v>
      </c>
      <c r="Q33" s="80">
        <v>5</v>
      </c>
      <c r="R33" s="120">
        <v>0</v>
      </c>
      <c r="S33" s="88">
        <v>0</v>
      </c>
      <c r="T33" s="121">
        <v>4.3999999999999997E-2</v>
      </c>
      <c r="U33" s="88">
        <v>10</v>
      </c>
      <c r="V33" s="116">
        <v>2</v>
      </c>
      <c r="W33" s="88">
        <v>20</v>
      </c>
      <c r="X33" s="88">
        <f>E33+G33+I33+K33+M33+O33+Q33-S33-U33-W33</f>
        <v>75</v>
      </c>
      <c r="Y33" s="81">
        <f>ROUND(X33/71,2)</f>
        <v>1.06</v>
      </c>
      <c r="Z33" s="33" t="s">
        <v>81</v>
      </c>
    </row>
    <row r="34" spans="1:26" ht="22.5" hidden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99.1</v>
      </c>
      <c r="K34" s="80">
        <v>20</v>
      </c>
      <c r="L34" s="81">
        <v>65.650000000000006</v>
      </c>
      <c r="M34" s="80">
        <v>20</v>
      </c>
      <c r="N34" s="80">
        <v>1</v>
      </c>
      <c r="O34" s="80">
        <v>15</v>
      </c>
      <c r="P34" s="80">
        <v>0</v>
      </c>
      <c r="Q34" s="80">
        <v>5</v>
      </c>
      <c r="R34" s="120">
        <v>2.1000000000000001E-2</v>
      </c>
      <c r="S34" s="88">
        <v>10</v>
      </c>
      <c r="T34" s="121">
        <v>2.7E-2</v>
      </c>
      <c r="U34" s="88">
        <v>10</v>
      </c>
      <c r="V34" s="116">
        <v>0</v>
      </c>
      <c r="W34" s="88">
        <v>0</v>
      </c>
      <c r="X34" s="88">
        <f t="shared" si="1"/>
        <v>85</v>
      </c>
      <c r="Y34" s="81">
        <f t="shared" si="2"/>
        <v>1.2</v>
      </c>
      <c r="Z34" s="33" t="s">
        <v>81</v>
      </c>
    </row>
    <row r="35" spans="1:26" ht="22.5" hidden="1" x14ac:dyDescent="0.25">
      <c r="A35" s="118" t="s">
        <v>216</v>
      </c>
      <c r="B35" s="87">
        <f t="shared" si="3"/>
        <v>22</v>
      </c>
      <c r="C35" s="83" t="s">
        <v>138</v>
      </c>
      <c r="D35" s="80">
        <v>2</v>
      </c>
      <c r="E35" s="80">
        <v>15</v>
      </c>
      <c r="F35" s="92">
        <v>2.6</v>
      </c>
      <c r="G35" s="80">
        <v>15</v>
      </c>
      <c r="H35" s="80">
        <v>0</v>
      </c>
      <c r="I35" s="80">
        <v>15</v>
      </c>
      <c r="J35" s="81">
        <v>99.92</v>
      </c>
      <c r="K35" s="80">
        <v>20</v>
      </c>
      <c r="L35" s="81">
        <v>69.88</v>
      </c>
      <c r="M35" s="80">
        <v>20</v>
      </c>
      <c r="N35" s="80">
        <v>0</v>
      </c>
      <c r="O35" s="80">
        <v>15</v>
      </c>
      <c r="P35" s="80">
        <v>0</v>
      </c>
      <c r="Q35" s="80">
        <v>5</v>
      </c>
      <c r="R35" s="120">
        <v>3.3000000000000002E-2</v>
      </c>
      <c r="S35" s="88">
        <v>10</v>
      </c>
      <c r="T35" s="121">
        <v>0</v>
      </c>
      <c r="U35" s="88">
        <v>0</v>
      </c>
      <c r="V35" s="116">
        <v>3</v>
      </c>
      <c r="W35" s="88">
        <v>20</v>
      </c>
      <c r="X35" s="88">
        <f t="shared" si="1"/>
        <v>75</v>
      </c>
      <c r="Y35" s="81">
        <f t="shared" si="2"/>
        <v>1.06</v>
      </c>
      <c r="Z35" s="33" t="s">
        <v>81</v>
      </c>
    </row>
    <row r="36" spans="1:26" ht="22.5" hidden="1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97.91</v>
      </c>
      <c r="K36" s="80">
        <v>20</v>
      </c>
      <c r="L36" s="81">
        <v>69.17</v>
      </c>
      <c r="M36" s="80">
        <v>20</v>
      </c>
      <c r="N36" s="80">
        <v>0</v>
      </c>
      <c r="O36" s="80">
        <v>15</v>
      </c>
      <c r="P36" s="80">
        <v>0</v>
      </c>
      <c r="Q36" s="80">
        <v>5</v>
      </c>
      <c r="R36" s="120">
        <v>7.0000000000000001E-3</v>
      </c>
      <c r="S36" s="88">
        <v>0</v>
      </c>
      <c r="T36" s="121">
        <v>0.01</v>
      </c>
      <c r="U36" s="88">
        <v>0</v>
      </c>
      <c r="V36" s="116">
        <v>0</v>
      </c>
      <c r="W36" s="88">
        <v>0</v>
      </c>
      <c r="X36" s="88">
        <f t="shared" si="1"/>
        <v>105</v>
      </c>
      <c r="Y36" s="81">
        <f t="shared" si="2"/>
        <v>1.48</v>
      </c>
      <c r="Z36" s="33" t="s">
        <v>82</v>
      </c>
    </row>
    <row r="37" spans="1:26" s="24" customFormat="1" ht="22.5" hidden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99.98</v>
      </c>
      <c r="K37" s="80">
        <v>20</v>
      </c>
      <c r="L37" s="81">
        <v>71.290000000000006</v>
      </c>
      <c r="M37" s="80">
        <v>20</v>
      </c>
      <c r="N37" s="80">
        <v>1</v>
      </c>
      <c r="O37" s="80">
        <v>15</v>
      </c>
      <c r="P37" s="80">
        <v>0</v>
      </c>
      <c r="Q37" s="80">
        <v>5</v>
      </c>
      <c r="R37" s="120">
        <v>3.4000000000000002E-2</v>
      </c>
      <c r="S37" s="88">
        <v>10</v>
      </c>
      <c r="T37" s="121">
        <v>1.9E-2</v>
      </c>
      <c r="U37" s="88">
        <v>0</v>
      </c>
      <c r="V37" s="116">
        <v>1</v>
      </c>
      <c r="W37" s="88">
        <v>10</v>
      </c>
      <c r="X37" s="88">
        <f t="shared" si="1"/>
        <v>85</v>
      </c>
      <c r="Y37" s="81">
        <f t="shared" si="2"/>
        <v>1.2</v>
      </c>
      <c r="Z37" s="33" t="s">
        <v>81</v>
      </c>
    </row>
    <row r="38" spans="1:26" ht="22.5" hidden="1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99.93</v>
      </c>
      <c r="K38" s="80">
        <v>20</v>
      </c>
      <c r="L38" s="81">
        <v>73.59</v>
      </c>
      <c r="M38" s="80">
        <v>20</v>
      </c>
      <c r="N38" s="80">
        <v>0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2.1000000000000001E-2</v>
      </c>
      <c r="U38" s="88">
        <v>10</v>
      </c>
      <c r="V38" s="116">
        <v>0</v>
      </c>
      <c r="W38" s="88">
        <v>0</v>
      </c>
      <c r="X38" s="88">
        <f t="shared" si="1"/>
        <v>95</v>
      </c>
      <c r="Y38" s="81">
        <f t="shared" si="2"/>
        <v>1.34</v>
      </c>
      <c r="Z38" s="33" t="s">
        <v>83</v>
      </c>
    </row>
    <row r="39" spans="1:26" ht="22.5" hidden="1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99.95</v>
      </c>
      <c r="K39" s="80">
        <v>20</v>
      </c>
      <c r="L39" s="81">
        <v>70.87</v>
      </c>
      <c r="M39" s="80">
        <v>20</v>
      </c>
      <c r="N39" s="80">
        <v>0</v>
      </c>
      <c r="O39" s="80">
        <v>15</v>
      </c>
      <c r="P39" s="80">
        <v>0</v>
      </c>
      <c r="Q39" s="80">
        <v>5</v>
      </c>
      <c r="R39" s="120">
        <v>7.0000000000000001E-3</v>
      </c>
      <c r="S39" s="88">
        <v>0</v>
      </c>
      <c r="T39" s="121">
        <v>1.0999999999999999E-2</v>
      </c>
      <c r="U39" s="88">
        <v>0</v>
      </c>
      <c r="V39" s="116">
        <v>0</v>
      </c>
      <c r="W39" s="88">
        <v>0</v>
      </c>
      <c r="X39" s="88">
        <f t="shared" si="1"/>
        <v>105</v>
      </c>
      <c r="Y39" s="81">
        <f t="shared" si="2"/>
        <v>1.48</v>
      </c>
      <c r="Z39" s="33" t="s">
        <v>82</v>
      </c>
    </row>
    <row r="40" spans="1:26" ht="45" hidden="1" x14ac:dyDescent="0.25">
      <c r="A40" s="118" t="s">
        <v>221</v>
      </c>
      <c r="B40" s="87">
        <f t="shared" si="3"/>
        <v>27</v>
      </c>
      <c r="C40" s="83" t="s">
        <v>143</v>
      </c>
      <c r="D40" s="80">
        <v>0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99.5</v>
      </c>
      <c r="K40" s="80">
        <v>20</v>
      </c>
      <c r="L40" s="81">
        <v>70.31</v>
      </c>
      <c r="M40" s="80">
        <v>20</v>
      </c>
      <c r="N40" s="80">
        <v>0</v>
      </c>
      <c r="O40" s="80">
        <v>15</v>
      </c>
      <c r="P40" s="80">
        <v>0</v>
      </c>
      <c r="Q40" s="80">
        <v>5</v>
      </c>
      <c r="R40" s="120">
        <v>1.2999999999999999E-2</v>
      </c>
      <c r="S40" s="88">
        <v>0</v>
      </c>
      <c r="T40" s="121">
        <v>0</v>
      </c>
      <c r="U40" s="88">
        <v>0</v>
      </c>
      <c r="V40" s="116">
        <v>0</v>
      </c>
      <c r="W40" s="88">
        <v>0</v>
      </c>
      <c r="X40" s="88">
        <f t="shared" si="1"/>
        <v>105</v>
      </c>
      <c r="Y40" s="81">
        <f t="shared" si="2"/>
        <v>1.48</v>
      </c>
      <c r="Z40" s="33" t="s">
        <v>82</v>
      </c>
    </row>
    <row r="41" spans="1:26" ht="22.5" hidden="1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98.33</v>
      </c>
      <c r="K41" s="80">
        <v>20</v>
      </c>
      <c r="L41" s="81">
        <v>70.599999999999994</v>
      </c>
      <c r="M41" s="80">
        <v>20</v>
      </c>
      <c r="N41" s="80">
        <v>0</v>
      </c>
      <c r="O41" s="80">
        <v>15</v>
      </c>
      <c r="P41" s="80">
        <v>0</v>
      </c>
      <c r="Q41" s="80">
        <v>5</v>
      </c>
      <c r="R41" s="122">
        <v>6.0000000000000001E-3</v>
      </c>
      <c r="S41" s="88">
        <v>0</v>
      </c>
      <c r="T41" s="121">
        <v>1.4E-2</v>
      </c>
      <c r="U41" s="88">
        <v>0</v>
      </c>
      <c r="V41" s="116">
        <v>0</v>
      </c>
      <c r="W41" s="88">
        <v>0</v>
      </c>
      <c r="X41" s="88">
        <f t="shared" si="1"/>
        <v>105</v>
      </c>
      <c r="Y41" s="81">
        <f t="shared" si="2"/>
        <v>1.48</v>
      </c>
      <c r="Z41" s="33" t="s">
        <v>82</v>
      </c>
    </row>
    <row r="42" spans="1:26" ht="24.75" hidden="1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100</v>
      </c>
      <c r="K42" s="80">
        <v>20</v>
      </c>
      <c r="L42" s="81">
        <v>70.400000000000006</v>
      </c>
      <c r="M42" s="80">
        <v>20</v>
      </c>
      <c r="N42" s="80">
        <v>3</v>
      </c>
      <c r="O42" s="80">
        <v>0</v>
      </c>
      <c r="P42" s="80">
        <v>0</v>
      </c>
      <c r="Q42" s="80">
        <v>5</v>
      </c>
      <c r="R42" s="120">
        <v>1.7999999999999999E-2</v>
      </c>
      <c r="S42" s="88">
        <v>0</v>
      </c>
      <c r="T42" s="121">
        <v>0</v>
      </c>
      <c r="U42" s="88">
        <v>0</v>
      </c>
      <c r="V42" s="116">
        <v>1</v>
      </c>
      <c r="W42" s="88">
        <v>10</v>
      </c>
      <c r="X42" s="88">
        <f t="shared" si="1"/>
        <v>80</v>
      </c>
      <c r="Y42" s="81">
        <f t="shared" si="2"/>
        <v>1.1299999999999999</v>
      </c>
      <c r="Z42" s="33" t="s">
        <v>81</v>
      </c>
    </row>
    <row r="43" spans="1:26" ht="22.5" hidden="1" x14ac:dyDescent="0.25">
      <c r="A43" s="118" t="s">
        <v>224</v>
      </c>
      <c r="B43" s="87">
        <f t="shared" si="3"/>
        <v>30</v>
      </c>
      <c r="C43" s="83" t="s">
        <v>146</v>
      </c>
      <c r="D43" s="80">
        <v>2</v>
      </c>
      <c r="E43" s="80">
        <v>15</v>
      </c>
      <c r="F43" s="92">
        <v>4.9000000000000004</v>
      </c>
      <c r="G43" s="80">
        <v>15</v>
      </c>
      <c r="H43" s="80">
        <v>0</v>
      </c>
      <c r="I43" s="80">
        <v>15</v>
      </c>
      <c r="J43" s="81">
        <v>99.98</v>
      </c>
      <c r="K43" s="80">
        <v>20</v>
      </c>
      <c r="L43" s="81">
        <v>72.05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20">
        <v>5.0000000000000001E-3</v>
      </c>
      <c r="S43" s="88">
        <v>0</v>
      </c>
      <c r="T43" s="121">
        <v>1.9E-2</v>
      </c>
      <c r="U43" s="88">
        <v>0</v>
      </c>
      <c r="V43" s="116">
        <v>0</v>
      </c>
      <c r="W43" s="88">
        <v>0</v>
      </c>
      <c r="X43" s="88">
        <f t="shared" si="1"/>
        <v>105</v>
      </c>
      <c r="Y43" s="81">
        <f t="shared" si="2"/>
        <v>1.48</v>
      </c>
      <c r="Z43" s="33" t="s">
        <v>82</v>
      </c>
    </row>
    <row r="44" spans="1:26" ht="22.5" hidden="1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100</v>
      </c>
      <c r="K44" s="80">
        <v>20</v>
      </c>
      <c r="L44" s="81">
        <v>71.849999999999994</v>
      </c>
      <c r="M44" s="80">
        <v>20</v>
      </c>
      <c r="N44" s="80">
        <v>0</v>
      </c>
      <c r="O44" s="80">
        <v>15</v>
      </c>
      <c r="P44" s="80">
        <v>0</v>
      </c>
      <c r="Q44" s="80">
        <v>5</v>
      </c>
      <c r="R44" s="120">
        <v>1E-3</v>
      </c>
      <c r="S44" s="88">
        <v>0</v>
      </c>
      <c r="T44" s="121">
        <v>3.0000000000000001E-3</v>
      </c>
      <c r="U44" s="88">
        <v>0</v>
      </c>
      <c r="V44" s="116">
        <v>0</v>
      </c>
      <c r="W44" s="88">
        <v>0</v>
      </c>
      <c r="X44" s="88">
        <f t="shared" si="1"/>
        <v>105</v>
      </c>
      <c r="Y44" s="81">
        <f t="shared" si="2"/>
        <v>1.48</v>
      </c>
      <c r="Z44" s="33" t="s">
        <v>82</v>
      </c>
    </row>
    <row r="45" spans="1:26" ht="22.5" hidden="1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99.56</v>
      </c>
      <c r="K45" s="80">
        <v>20</v>
      </c>
      <c r="L45" s="81">
        <v>70.44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1.7999999999999999E-2</v>
      </c>
      <c r="U45" s="88">
        <v>0</v>
      </c>
      <c r="V45" s="116">
        <v>0</v>
      </c>
      <c r="W45" s="88">
        <v>0</v>
      </c>
      <c r="X45" s="88">
        <f t="shared" si="1"/>
        <v>105</v>
      </c>
      <c r="Y45" s="81">
        <f t="shared" si="2"/>
        <v>1.48</v>
      </c>
      <c r="Z45" s="33" t="s">
        <v>82</v>
      </c>
    </row>
    <row r="46" spans="1:26" ht="22.5" hidden="1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99.28</v>
      </c>
      <c r="K46" s="80">
        <v>20</v>
      </c>
      <c r="L46" s="81">
        <v>72.73</v>
      </c>
      <c r="M46" s="80">
        <v>20</v>
      </c>
      <c r="N46" s="80">
        <v>0</v>
      </c>
      <c r="O46" s="80">
        <v>15</v>
      </c>
      <c r="P46" s="80">
        <v>1</v>
      </c>
      <c r="Q46" s="80">
        <v>0</v>
      </c>
      <c r="R46" s="120">
        <v>1.5876574443329859E-4</v>
      </c>
      <c r="S46" s="88">
        <v>0</v>
      </c>
      <c r="T46" s="121">
        <v>0.03</v>
      </c>
      <c r="U46" s="88">
        <v>10</v>
      </c>
      <c r="V46" s="116">
        <v>0</v>
      </c>
      <c r="W46" s="88">
        <v>0</v>
      </c>
      <c r="X46" s="88">
        <f t="shared" si="1"/>
        <v>90</v>
      </c>
      <c r="Y46" s="81">
        <f t="shared" si="2"/>
        <v>1.27</v>
      </c>
      <c r="Z46" s="33" t="s">
        <v>83</v>
      </c>
    </row>
    <row r="47" spans="1:26" ht="22.5" hidden="1" x14ac:dyDescent="0.25">
      <c r="A47" s="118" t="s">
        <v>228</v>
      </c>
      <c r="B47" s="87">
        <f t="shared" si="3"/>
        <v>34</v>
      </c>
      <c r="C47" s="83" t="s">
        <v>150</v>
      </c>
      <c r="D47" s="80">
        <v>1</v>
      </c>
      <c r="E47" s="80">
        <v>15</v>
      </c>
      <c r="F47" s="92">
        <v>0.1</v>
      </c>
      <c r="G47" s="80">
        <v>15</v>
      </c>
      <c r="H47" s="80">
        <v>0</v>
      </c>
      <c r="I47" s="80">
        <v>15</v>
      </c>
      <c r="J47" s="81">
        <v>100</v>
      </c>
      <c r="K47" s="80">
        <v>20</v>
      </c>
      <c r="L47" s="81">
        <v>71.48</v>
      </c>
      <c r="M47" s="80">
        <v>20</v>
      </c>
      <c r="N47" s="80">
        <v>0</v>
      </c>
      <c r="O47" s="80">
        <v>15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116">
        <v>0</v>
      </c>
      <c r="W47" s="88">
        <v>0</v>
      </c>
      <c r="X47" s="88">
        <f t="shared" si="1"/>
        <v>105</v>
      </c>
      <c r="Y47" s="81">
        <f t="shared" si="2"/>
        <v>1.48</v>
      </c>
      <c r="Z47" s="33" t="s">
        <v>82</v>
      </c>
    </row>
    <row r="48" spans="1:26" ht="22.5" hidden="1" x14ac:dyDescent="0.25">
      <c r="A48" s="118" t="s">
        <v>229</v>
      </c>
      <c r="B48" s="87">
        <f t="shared" si="3"/>
        <v>35</v>
      </c>
      <c r="C48" s="83" t="s">
        <v>151</v>
      </c>
      <c r="D48" s="80">
        <v>0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99.12</v>
      </c>
      <c r="K48" s="80">
        <v>20</v>
      </c>
      <c r="L48" s="81">
        <v>66.349999999999994</v>
      </c>
      <c r="M48" s="80">
        <v>20</v>
      </c>
      <c r="N48" s="80">
        <v>0</v>
      </c>
      <c r="O48" s="80">
        <v>15</v>
      </c>
      <c r="P48" s="80">
        <v>0</v>
      </c>
      <c r="Q48" s="80">
        <v>5</v>
      </c>
      <c r="R48" s="120">
        <v>3.3000000000000002E-2</v>
      </c>
      <c r="S48" s="88">
        <v>10</v>
      </c>
      <c r="T48" s="121">
        <v>5.0000000000000001E-3</v>
      </c>
      <c r="U48" s="88">
        <v>0</v>
      </c>
      <c r="V48" s="116">
        <v>0</v>
      </c>
      <c r="W48" s="88">
        <v>0</v>
      </c>
      <c r="X48" s="88">
        <f t="shared" si="1"/>
        <v>95</v>
      </c>
      <c r="Y48" s="81">
        <f t="shared" si="2"/>
        <v>1.34</v>
      </c>
      <c r="Z48" s="33" t="s">
        <v>83</v>
      </c>
    </row>
    <row r="49" spans="1:26" ht="22.5" hidden="1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98.28</v>
      </c>
      <c r="K49" s="80">
        <v>20</v>
      </c>
      <c r="L49" s="81">
        <v>70.099999999999994</v>
      </c>
      <c r="M49" s="80">
        <v>20</v>
      </c>
      <c r="N49" s="80">
        <v>0</v>
      </c>
      <c r="O49" s="80">
        <v>15</v>
      </c>
      <c r="P49" s="80">
        <v>0</v>
      </c>
      <c r="Q49" s="80">
        <v>5</v>
      </c>
      <c r="R49" s="120">
        <v>2.7E-2</v>
      </c>
      <c r="S49" s="88">
        <v>10</v>
      </c>
      <c r="T49" s="121">
        <v>0</v>
      </c>
      <c r="U49" s="88">
        <v>0</v>
      </c>
      <c r="V49" s="116">
        <v>1</v>
      </c>
      <c r="W49" s="88">
        <v>10</v>
      </c>
      <c r="X49" s="88">
        <f t="shared" si="1"/>
        <v>85</v>
      </c>
      <c r="Y49" s="81">
        <f t="shared" si="2"/>
        <v>1.2</v>
      </c>
      <c r="Z49" s="33" t="s">
        <v>81</v>
      </c>
    </row>
    <row r="50" spans="1:26" ht="22.5" hidden="1" x14ac:dyDescent="0.25">
      <c r="A50" s="118" t="s">
        <v>231</v>
      </c>
      <c r="B50" s="87">
        <f t="shared" si="3"/>
        <v>37</v>
      </c>
      <c r="C50" s="83" t="s">
        <v>153</v>
      </c>
      <c r="D50" s="80">
        <v>0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100</v>
      </c>
      <c r="K50" s="80">
        <v>20</v>
      </c>
      <c r="L50" s="81">
        <v>69.260000000000005</v>
      </c>
      <c r="M50" s="80">
        <v>20</v>
      </c>
      <c r="N50" s="80">
        <v>1</v>
      </c>
      <c r="O50" s="80">
        <v>15</v>
      </c>
      <c r="P50" s="80">
        <v>0</v>
      </c>
      <c r="Q50" s="80">
        <v>5</v>
      </c>
      <c r="R50" s="120">
        <v>4.0000000000000001E-3</v>
      </c>
      <c r="S50" s="88">
        <v>0</v>
      </c>
      <c r="T50" s="121">
        <v>4.0000000000000001E-3</v>
      </c>
      <c r="U50" s="88">
        <v>0</v>
      </c>
      <c r="V50" s="116">
        <v>0</v>
      </c>
      <c r="W50" s="88">
        <v>0</v>
      </c>
      <c r="X50" s="88">
        <f t="shared" si="1"/>
        <v>105</v>
      </c>
      <c r="Y50" s="81">
        <f t="shared" si="2"/>
        <v>1.48</v>
      </c>
      <c r="Z50" s="33" t="s">
        <v>82</v>
      </c>
    </row>
    <row r="51" spans="1:26" ht="24.75" hidden="1" x14ac:dyDescent="0.25">
      <c r="A51" s="118" t="s">
        <v>232</v>
      </c>
      <c r="B51" s="87">
        <f t="shared" si="3"/>
        <v>38</v>
      </c>
      <c r="C51" s="86" t="s">
        <v>154</v>
      </c>
      <c r="D51" s="80">
        <v>1</v>
      </c>
      <c r="E51" s="80">
        <v>15</v>
      </c>
      <c r="F51" s="92">
        <v>0.7</v>
      </c>
      <c r="G51" s="80">
        <v>15</v>
      </c>
      <c r="H51" s="80">
        <v>0</v>
      </c>
      <c r="I51" s="80">
        <v>15</v>
      </c>
      <c r="J51" s="81">
        <v>96.78</v>
      </c>
      <c r="K51" s="80">
        <v>20</v>
      </c>
      <c r="L51" s="81">
        <v>70.37</v>
      </c>
      <c r="M51" s="80">
        <v>20</v>
      </c>
      <c r="N51" s="80">
        <v>1</v>
      </c>
      <c r="O51" s="80">
        <v>15</v>
      </c>
      <c r="P51" s="80">
        <v>0</v>
      </c>
      <c r="Q51" s="80">
        <v>5</v>
      </c>
      <c r="R51" s="120">
        <v>8.0000000000000002E-3</v>
      </c>
      <c r="S51" s="88">
        <v>0</v>
      </c>
      <c r="T51" s="121">
        <v>3.6999999999999998E-2</v>
      </c>
      <c r="U51" s="88">
        <v>10</v>
      </c>
      <c r="V51" s="116">
        <v>0</v>
      </c>
      <c r="W51" s="88">
        <v>0</v>
      </c>
      <c r="X51" s="88">
        <f t="shared" si="1"/>
        <v>95</v>
      </c>
      <c r="Y51" s="81">
        <f t="shared" si="2"/>
        <v>1.34</v>
      </c>
      <c r="Z51" s="33" t="s">
        <v>83</v>
      </c>
    </row>
    <row r="52" spans="1:26" ht="22.5" hidden="1" x14ac:dyDescent="0.25">
      <c r="A52" s="118" t="s">
        <v>233</v>
      </c>
      <c r="B52" s="87">
        <f t="shared" si="3"/>
        <v>39</v>
      </c>
      <c r="C52" s="83" t="s">
        <v>155</v>
      </c>
      <c r="D52" s="80">
        <v>1</v>
      </c>
      <c r="E52" s="80">
        <v>15</v>
      </c>
      <c r="F52" s="92">
        <v>0.5</v>
      </c>
      <c r="G52" s="80">
        <v>15</v>
      </c>
      <c r="H52" s="80">
        <v>0</v>
      </c>
      <c r="I52" s="80">
        <v>15</v>
      </c>
      <c r="J52" s="81">
        <v>98.59</v>
      </c>
      <c r="K52" s="80">
        <v>20</v>
      </c>
      <c r="L52" s="81">
        <v>73.06</v>
      </c>
      <c r="M52" s="80">
        <v>20</v>
      </c>
      <c r="N52" s="80">
        <v>0</v>
      </c>
      <c r="O52" s="80">
        <v>15</v>
      </c>
      <c r="P52" s="80">
        <v>0</v>
      </c>
      <c r="Q52" s="80">
        <v>5</v>
      </c>
      <c r="R52" s="120">
        <v>7.0000000000000001E-3</v>
      </c>
      <c r="S52" s="88">
        <v>0</v>
      </c>
      <c r="T52" s="121">
        <v>5.0000000000000001E-3</v>
      </c>
      <c r="U52" s="88">
        <v>0</v>
      </c>
      <c r="V52" s="116">
        <v>1</v>
      </c>
      <c r="W52" s="88">
        <v>10</v>
      </c>
      <c r="X52" s="88">
        <f t="shared" si="1"/>
        <v>95</v>
      </c>
      <c r="Y52" s="81">
        <f t="shared" si="2"/>
        <v>1.34</v>
      </c>
      <c r="Z52" s="33" t="s">
        <v>83</v>
      </c>
    </row>
    <row r="53" spans="1:26" ht="22.5" hidden="1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99.99</v>
      </c>
      <c r="K53" s="80">
        <v>20</v>
      </c>
      <c r="L53" s="81">
        <v>75.36</v>
      </c>
      <c r="M53" s="80">
        <v>20</v>
      </c>
      <c r="N53" s="80">
        <v>0</v>
      </c>
      <c r="O53" s="80">
        <v>15</v>
      </c>
      <c r="P53" s="80">
        <v>0</v>
      </c>
      <c r="Q53" s="80">
        <v>5</v>
      </c>
      <c r="R53" s="120">
        <v>0</v>
      </c>
      <c r="S53" s="88">
        <v>0</v>
      </c>
      <c r="T53" s="121">
        <v>2.3E-2</v>
      </c>
      <c r="U53" s="88">
        <v>10</v>
      </c>
      <c r="V53" s="116">
        <v>0</v>
      </c>
      <c r="W53" s="88">
        <v>0</v>
      </c>
      <c r="X53" s="88">
        <f t="shared" si="1"/>
        <v>95</v>
      </c>
      <c r="Y53" s="81">
        <f t="shared" si="2"/>
        <v>1.34</v>
      </c>
      <c r="Z53" s="33" t="s">
        <v>83</v>
      </c>
    </row>
    <row r="54" spans="1:26" ht="22.5" hidden="1" x14ac:dyDescent="0.25">
      <c r="A54" s="118" t="s">
        <v>235</v>
      </c>
      <c r="B54" s="87">
        <f t="shared" si="3"/>
        <v>41</v>
      </c>
      <c r="C54" s="90" t="s">
        <v>157</v>
      </c>
      <c r="D54" s="80">
        <v>2</v>
      </c>
      <c r="E54" s="80">
        <v>15</v>
      </c>
      <c r="F54" s="92">
        <v>6.4</v>
      </c>
      <c r="G54" s="80">
        <v>5</v>
      </c>
      <c r="H54" s="80">
        <v>0</v>
      </c>
      <c r="I54" s="80">
        <v>15</v>
      </c>
      <c r="J54" s="81">
        <v>99.18</v>
      </c>
      <c r="K54" s="80">
        <v>20</v>
      </c>
      <c r="L54" s="81">
        <v>66.27</v>
      </c>
      <c r="M54" s="80">
        <v>20</v>
      </c>
      <c r="N54" s="80">
        <v>1</v>
      </c>
      <c r="O54" s="80">
        <v>15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116">
        <v>2</v>
      </c>
      <c r="W54" s="88">
        <v>20</v>
      </c>
      <c r="X54" s="88">
        <f t="shared" si="1"/>
        <v>75</v>
      </c>
      <c r="Y54" s="81">
        <f t="shared" si="2"/>
        <v>1.06</v>
      </c>
      <c r="Z54" s="33" t="s">
        <v>81</v>
      </c>
    </row>
    <row r="55" spans="1:26" ht="22.5" hidden="1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99.99</v>
      </c>
      <c r="K55" s="80">
        <v>20</v>
      </c>
      <c r="L55" s="81">
        <v>71.23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20">
        <v>6.0999999999999999E-2</v>
      </c>
      <c r="S55" s="88">
        <v>20</v>
      </c>
      <c r="T55" s="121">
        <v>8.0000000000000002E-3</v>
      </c>
      <c r="U55" s="88">
        <v>0</v>
      </c>
      <c r="V55" s="116">
        <v>0</v>
      </c>
      <c r="W55" s="88">
        <v>0</v>
      </c>
      <c r="X55" s="88">
        <f t="shared" si="1"/>
        <v>85</v>
      </c>
      <c r="Y55" s="81">
        <f t="shared" si="2"/>
        <v>1.2</v>
      </c>
      <c r="Z55" s="33" t="s">
        <v>81</v>
      </c>
    </row>
    <row r="56" spans="1:26" ht="22.5" hidden="1" x14ac:dyDescent="0.25">
      <c r="A56" s="118" t="s">
        <v>237</v>
      </c>
      <c r="B56" s="87">
        <f t="shared" si="3"/>
        <v>43</v>
      </c>
      <c r="C56" s="83" t="s">
        <v>159</v>
      </c>
      <c r="D56" s="80">
        <v>1</v>
      </c>
      <c r="E56" s="80">
        <v>15</v>
      </c>
      <c r="F56" s="92">
        <v>0.1</v>
      </c>
      <c r="G56" s="80">
        <v>15</v>
      </c>
      <c r="H56" s="80">
        <v>0</v>
      </c>
      <c r="I56" s="80">
        <v>15</v>
      </c>
      <c r="J56" s="81">
        <v>100</v>
      </c>
      <c r="K56" s="80">
        <v>20</v>
      </c>
      <c r="L56" s="81">
        <v>66.98</v>
      </c>
      <c r="M56" s="80">
        <v>20</v>
      </c>
      <c r="N56" s="80">
        <v>2</v>
      </c>
      <c r="O56" s="80">
        <v>5</v>
      </c>
      <c r="P56" s="80">
        <v>0</v>
      </c>
      <c r="Q56" s="80">
        <v>5</v>
      </c>
      <c r="R56" s="120">
        <v>9.0999999999999998E-2</v>
      </c>
      <c r="S56" s="88">
        <v>20</v>
      </c>
      <c r="T56" s="121">
        <v>2E-3</v>
      </c>
      <c r="U56" s="88">
        <v>0</v>
      </c>
      <c r="V56" s="116">
        <v>1</v>
      </c>
      <c r="W56" s="88">
        <v>10</v>
      </c>
      <c r="X56" s="88">
        <f>E56+G56+I56+K56+M56+O56+Q56-S56-U56-W56</f>
        <v>65</v>
      </c>
      <c r="Y56" s="81">
        <f>ROUND(X56/71,2)</f>
        <v>0.92</v>
      </c>
      <c r="Z56" s="33" t="s">
        <v>84</v>
      </c>
    </row>
    <row r="57" spans="1:26" ht="37.5" hidden="1" customHeight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73.16</v>
      </c>
      <c r="K57" s="80">
        <v>-5</v>
      </c>
      <c r="L57" s="81">
        <v>62.18</v>
      </c>
      <c r="M57" s="80">
        <v>0</v>
      </c>
      <c r="N57" s="80">
        <v>1</v>
      </c>
      <c r="O57" s="80">
        <v>15</v>
      </c>
      <c r="P57" s="80">
        <v>0</v>
      </c>
      <c r="Q57" s="80">
        <v>5</v>
      </c>
      <c r="R57" s="120">
        <v>2E-3</v>
      </c>
      <c r="S57" s="88">
        <v>0</v>
      </c>
      <c r="T57" s="121">
        <v>1.4999999999999999E-2</v>
      </c>
      <c r="U57" s="88">
        <v>0</v>
      </c>
      <c r="V57" s="116">
        <v>0</v>
      </c>
      <c r="W57" s="88">
        <v>0</v>
      </c>
      <c r="X57" s="88">
        <f t="shared" si="1"/>
        <v>60</v>
      </c>
      <c r="Y57" s="81">
        <f t="shared" si="2"/>
        <v>0.85</v>
      </c>
      <c r="Z57" s="33" t="s">
        <v>84</v>
      </c>
    </row>
    <row r="58" spans="1:26" ht="22.5" hidden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98.63</v>
      </c>
      <c r="K58" s="80">
        <v>20</v>
      </c>
      <c r="L58" s="81">
        <v>72.02</v>
      </c>
      <c r="M58" s="80">
        <v>20</v>
      </c>
      <c r="N58" s="80">
        <v>1</v>
      </c>
      <c r="O58" s="80">
        <v>15</v>
      </c>
      <c r="P58" s="80">
        <v>0</v>
      </c>
      <c r="Q58" s="80">
        <v>5</v>
      </c>
      <c r="R58" s="120">
        <v>8.0000000000000002E-3</v>
      </c>
      <c r="S58" s="88">
        <v>0</v>
      </c>
      <c r="T58" s="121">
        <v>4.2999999999999997E-2</v>
      </c>
      <c r="U58" s="88">
        <v>10</v>
      </c>
      <c r="V58" s="116">
        <v>0</v>
      </c>
      <c r="W58" s="88">
        <v>0</v>
      </c>
      <c r="X58" s="88">
        <f t="shared" si="1"/>
        <v>95</v>
      </c>
      <c r="Y58" s="81">
        <f t="shared" si="2"/>
        <v>1.34</v>
      </c>
      <c r="Z58" s="33" t="s">
        <v>83</v>
      </c>
    </row>
    <row r="59" spans="1:26" ht="22.5" hidden="1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99.99</v>
      </c>
      <c r="K59" s="80">
        <v>20</v>
      </c>
      <c r="L59" s="81">
        <v>67.09</v>
      </c>
      <c r="M59" s="80">
        <v>20</v>
      </c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0.01</v>
      </c>
      <c r="U59" s="88">
        <v>0</v>
      </c>
      <c r="V59" s="116">
        <v>0</v>
      </c>
      <c r="W59" s="88">
        <v>0</v>
      </c>
      <c r="X59" s="88">
        <f>E59+G59+I59+K59+M59+O59+Q59-S59-U59-W59</f>
        <v>105</v>
      </c>
      <c r="Y59" s="81">
        <f t="shared" si="2"/>
        <v>1.48</v>
      </c>
      <c r="Z59" s="33" t="s">
        <v>82</v>
      </c>
    </row>
    <row r="60" spans="1:26" ht="24.75" hidden="1" x14ac:dyDescent="0.25">
      <c r="A60" s="118" t="s">
        <v>241</v>
      </c>
      <c r="B60" s="87">
        <f t="shared" si="3"/>
        <v>47</v>
      </c>
      <c r="C60" s="83" t="s">
        <v>163</v>
      </c>
      <c r="D60" s="80">
        <v>0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100</v>
      </c>
      <c r="K60" s="80">
        <v>20</v>
      </c>
      <c r="L60" s="81">
        <v>70.69</v>
      </c>
      <c r="M60" s="80">
        <v>20</v>
      </c>
      <c r="N60" s="80">
        <v>0</v>
      </c>
      <c r="O60" s="80">
        <v>15</v>
      </c>
      <c r="P60" s="80">
        <v>0</v>
      </c>
      <c r="Q60" s="80">
        <v>5</v>
      </c>
      <c r="R60" s="120">
        <v>1.7999999999999999E-2</v>
      </c>
      <c r="S60" s="88">
        <v>0</v>
      </c>
      <c r="T60" s="121">
        <v>4.5862624383273277E-5</v>
      </c>
      <c r="U60" s="88">
        <v>0</v>
      </c>
      <c r="V60" s="116">
        <v>2</v>
      </c>
      <c r="W60" s="88">
        <v>20</v>
      </c>
      <c r="X60" s="88">
        <f t="shared" si="1"/>
        <v>85</v>
      </c>
      <c r="Y60" s="81">
        <f t="shared" si="2"/>
        <v>1.2</v>
      </c>
      <c r="Z60" s="33" t="s">
        <v>81</v>
      </c>
    </row>
    <row r="61" spans="1:26" ht="33.75" hidden="1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99.97</v>
      </c>
      <c r="K61" s="80">
        <v>20</v>
      </c>
      <c r="L61" s="81">
        <v>72.88</v>
      </c>
      <c r="M61" s="80">
        <v>20</v>
      </c>
      <c r="N61" s="80">
        <v>0</v>
      </c>
      <c r="O61" s="80">
        <v>15</v>
      </c>
      <c r="P61" s="80">
        <v>0</v>
      </c>
      <c r="Q61" s="80">
        <v>5</v>
      </c>
      <c r="R61" s="120">
        <v>0</v>
      </c>
      <c r="S61" s="88">
        <v>0</v>
      </c>
      <c r="T61" s="121">
        <v>5.0000000000000001E-3</v>
      </c>
      <c r="U61" s="88">
        <v>0</v>
      </c>
      <c r="V61" s="116">
        <v>1</v>
      </c>
      <c r="W61" s="88">
        <v>10</v>
      </c>
      <c r="X61" s="88">
        <f>E61+G61+I61+K61+M61+O61+Q61-S61-U61-W61</f>
        <v>95</v>
      </c>
      <c r="Y61" s="81">
        <f t="shared" si="2"/>
        <v>1.34</v>
      </c>
      <c r="Z61" s="33" t="s">
        <v>83</v>
      </c>
    </row>
    <row r="62" spans="1:26" ht="22.5" hidden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97.34</v>
      </c>
      <c r="K62" s="80">
        <v>20</v>
      </c>
      <c r="L62" s="81">
        <v>69.3</v>
      </c>
      <c r="M62" s="80">
        <v>20</v>
      </c>
      <c r="N62" s="80">
        <v>0</v>
      </c>
      <c r="O62" s="80">
        <v>15</v>
      </c>
      <c r="P62" s="80">
        <v>0</v>
      </c>
      <c r="Q62" s="80">
        <v>5</v>
      </c>
      <c r="R62" s="120">
        <v>3.2000000000000001E-2</v>
      </c>
      <c r="S62" s="88">
        <v>10</v>
      </c>
      <c r="T62" s="121">
        <v>2.5999999999999999E-2</v>
      </c>
      <c r="U62" s="88">
        <v>10</v>
      </c>
      <c r="V62" s="116">
        <v>1</v>
      </c>
      <c r="W62" s="88">
        <v>10</v>
      </c>
      <c r="X62" s="88">
        <f>E62+G62+I62+K62+M62+O62+Q62-S62-U62-W62</f>
        <v>75</v>
      </c>
      <c r="Y62" s="81">
        <f t="shared" si="2"/>
        <v>1.06</v>
      </c>
      <c r="Z62" s="33" t="s">
        <v>81</v>
      </c>
    </row>
    <row r="63" spans="1:26" ht="22.5" hidden="1" x14ac:dyDescent="0.25">
      <c r="A63" s="118" t="s">
        <v>244</v>
      </c>
      <c r="B63" s="87">
        <f t="shared" si="3"/>
        <v>50</v>
      </c>
      <c r="C63" s="83" t="s">
        <v>166</v>
      </c>
      <c r="D63" s="80">
        <v>1</v>
      </c>
      <c r="E63" s="80">
        <v>15</v>
      </c>
      <c r="F63" s="92">
        <v>0.3</v>
      </c>
      <c r="G63" s="80">
        <v>15</v>
      </c>
      <c r="H63" s="80">
        <v>0</v>
      </c>
      <c r="I63" s="80">
        <v>15</v>
      </c>
      <c r="J63" s="81">
        <v>100</v>
      </c>
      <c r="K63" s="80">
        <v>20</v>
      </c>
      <c r="L63" s="81">
        <v>67.67</v>
      </c>
      <c r="M63" s="80">
        <v>20</v>
      </c>
      <c r="N63" s="80">
        <v>2</v>
      </c>
      <c r="O63" s="80">
        <v>5</v>
      </c>
      <c r="P63" s="80">
        <v>0</v>
      </c>
      <c r="Q63" s="80">
        <v>5</v>
      </c>
      <c r="R63" s="122">
        <v>1.6E-2</v>
      </c>
      <c r="S63" s="116">
        <v>0</v>
      </c>
      <c r="T63" s="121">
        <v>3.7999999999999999E-2</v>
      </c>
      <c r="U63" s="88">
        <v>10</v>
      </c>
      <c r="V63" s="116">
        <v>1</v>
      </c>
      <c r="W63" s="88">
        <v>10</v>
      </c>
      <c r="X63" s="88">
        <f>E63+G63+I63+K63+M63+O63+Q63-S63-U63-W63</f>
        <v>75</v>
      </c>
      <c r="Y63" s="81">
        <f t="shared" si="2"/>
        <v>1.06</v>
      </c>
      <c r="Z63" s="33" t="s">
        <v>81</v>
      </c>
    </row>
    <row r="64" spans="1:26" ht="22.5" hidden="1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97.2</v>
      </c>
      <c r="K64" s="80">
        <v>20</v>
      </c>
      <c r="L64" s="81">
        <v>71.78</v>
      </c>
      <c r="M64" s="80">
        <v>20</v>
      </c>
      <c r="N64" s="80">
        <v>0</v>
      </c>
      <c r="O64" s="80">
        <v>15</v>
      </c>
      <c r="P64" s="80">
        <v>0</v>
      </c>
      <c r="Q64" s="80">
        <v>5</v>
      </c>
      <c r="R64" s="122">
        <v>1.2999999999999999E-2</v>
      </c>
      <c r="S64" s="116">
        <v>0</v>
      </c>
      <c r="T64" s="121">
        <v>1E-3</v>
      </c>
      <c r="U64" s="88">
        <v>0</v>
      </c>
      <c r="V64" s="116">
        <v>0</v>
      </c>
      <c r="W64" s="88">
        <v>0</v>
      </c>
      <c r="X64" s="88">
        <f t="shared" si="1"/>
        <v>105</v>
      </c>
      <c r="Y64" s="81">
        <f t="shared" si="2"/>
        <v>1.48</v>
      </c>
      <c r="Z64" s="33" t="s">
        <v>82</v>
      </c>
    </row>
    <row r="65" spans="1:26" ht="22.5" hidden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99.99</v>
      </c>
      <c r="K65" s="80">
        <v>20</v>
      </c>
      <c r="L65" s="81">
        <v>69.75</v>
      </c>
      <c r="M65" s="80">
        <v>20</v>
      </c>
      <c r="N65" s="80">
        <v>0</v>
      </c>
      <c r="O65" s="80">
        <v>15</v>
      </c>
      <c r="P65" s="80">
        <v>0</v>
      </c>
      <c r="Q65" s="80">
        <v>5</v>
      </c>
      <c r="R65" s="122">
        <v>0</v>
      </c>
      <c r="S65" s="116">
        <v>0</v>
      </c>
      <c r="T65" s="121">
        <v>2.1999999999999999E-2</v>
      </c>
      <c r="U65" s="88">
        <v>10</v>
      </c>
      <c r="V65" s="116">
        <v>0</v>
      </c>
      <c r="W65" s="88">
        <v>0</v>
      </c>
      <c r="X65" s="88">
        <f t="shared" si="1"/>
        <v>95</v>
      </c>
      <c r="Y65" s="81">
        <f t="shared" si="2"/>
        <v>1.34</v>
      </c>
      <c r="Z65" s="33" t="s">
        <v>83</v>
      </c>
    </row>
    <row r="66" spans="1:26" ht="28.5" hidden="1" customHeight="1" x14ac:dyDescent="0.25">
      <c r="A66" s="118" t="s">
        <v>247</v>
      </c>
      <c r="B66" s="124">
        <f t="shared" si="3"/>
        <v>53</v>
      </c>
      <c r="C66" s="125" t="s">
        <v>169</v>
      </c>
      <c r="D66" s="126">
        <v>1</v>
      </c>
      <c r="E66" s="126">
        <v>15</v>
      </c>
      <c r="F66" s="127">
        <v>3.1</v>
      </c>
      <c r="G66" s="126">
        <v>15</v>
      </c>
      <c r="H66" s="126">
        <v>0</v>
      </c>
      <c r="I66" s="126">
        <v>15</v>
      </c>
      <c r="J66" s="128">
        <v>99.92</v>
      </c>
      <c r="K66" s="126">
        <v>20</v>
      </c>
      <c r="L66" s="128">
        <v>63.69</v>
      </c>
      <c r="M66" s="126">
        <v>0</v>
      </c>
      <c r="N66" s="126">
        <v>1</v>
      </c>
      <c r="O66" s="126">
        <v>15</v>
      </c>
      <c r="P66" s="126">
        <v>0</v>
      </c>
      <c r="Q66" s="126">
        <v>5</v>
      </c>
      <c r="R66" s="129">
        <v>3.0000000000000001E-3</v>
      </c>
      <c r="S66" s="130">
        <v>0</v>
      </c>
      <c r="T66" s="131">
        <v>1E-3</v>
      </c>
      <c r="U66" s="132">
        <v>0</v>
      </c>
      <c r="V66" s="130">
        <v>0</v>
      </c>
      <c r="W66" s="132">
        <v>0</v>
      </c>
      <c r="X66" s="132">
        <f t="shared" si="1"/>
        <v>85</v>
      </c>
      <c r="Y66" s="128">
        <f t="shared" si="2"/>
        <v>1.2</v>
      </c>
      <c r="Z66" s="133" t="s">
        <v>82</v>
      </c>
    </row>
    <row r="67" spans="1:26" ht="22.5" hidden="1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97.25</v>
      </c>
      <c r="K67" s="80">
        <v>20</v>
      </c>
      <c r="L67" s="81">
        <v>65.41</v>
      </c>
      <c r="M67" s="80">
        <v>20</v>
      </c>
      <c r="N67" s="80">
        <v>1</v>
      </c>
      <c r="O67" s="80">
        <v>15</v>
      </c>
      <c r="P67" s="80">
        <v>0</v>
      </c>
      <c r="Q67" s="80">
        <v>5</v>
      </c>
      <c r="R67" s="122">
        <v>1.4E-2</v>
      </c>
      <c r="S67" s="116">
        <v>0</v>
      </c>
      <c r="T67" s="121">
        <v>4.0000000000000001E-3</v>
      </c>
      <c r="U67" s="88">
        <v>0</v>
      </c>
      <c r="V67" s="116">
        <v>0</v>
      </c>
      <c r="W67" s="88">
        <v>0</v>
      </c>
      <c r="X67" s="88">
        <f t="shared" si="1"/>
        <v>105</v>
      </c>
      <c r="Y67" s="81">
        <f t="shared" si="2"/>
        <v>1.48</v>
      </c>
      <c r="Z67" s="33" t="s">
        <v>82</v>
      </c>
    </row>
    <row r="68" spans="1:26" ht="24.75" hidden="1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1.7</v>
      </c>
      <c r="G68" s="80">
        <v>15</v>
      </c>
      <c r="H68" s="80">
        <v>0</v>
      </c>
      <c r="I68" s="80">
        <v>15</v>
      </c>
      <c r="J68" s="81">
        <v>99.98</v>
      </c>
      <c r="K68" s="80">
        <v>20</v>
      </c>
      <c r="L68" s="81">
        <v>69.36</v>
      </c>
      <c r="M68" s="80">
        <v>20</v>
      </c>
      <c r="N68" s="80">
        <v>0</v>
      </c>
      <c r="O68" s="80">
        <v>15</v>
      </c>
      <c r="P68" s="80">
        <v>0</v>
      </c>
      <c r="Q68" s="80">
        <v>5</v>
      </c>
      <c r="R68" s="122">
        <v>5.0000000000000001E-3</v>
      </c>
      <c r="S68" s="116">
        <v>0</v>
      </c>
      <c r="T68" s="121">
        <v>5.0000000000000001E-3</v>
      </c>
      <c r="U68" s="88">
        <v>0</v>
      </c>
      <c r="V68" s="116">
        <v>0</v>
      </c>
      <c r="W68" s="88">
        <v>0</v>
      </c>
      <c r="X68" s="88">
        <f t="shared" si="1"/>
        <v>105</v>
      </c>
      <c r="Y68" s="81">
        <f t="shared" si="2"/>
        <v>1.48</v>
      </c>
      <c r="Z68" s="33" t="s">
        <v>82</v>
      </c>
    </row>
    <row r="69" spans="1:26" ht="22.5" hidden="1" x14ac:dyDescent="0.25">
      <c r="A69" s="118" t="s">
        <v>250</v>
      </c>
      <c r="B69" s="87">
        <f t="shared" si="3"/>
        <v>56</v>
      </c>
      <c r="C69" s="83" t="s">
        <v>172</v>
      </c>
      <c r="D69" s="80">
        <v>2</v>
      </c>
      <c r="E69" s="80">
        <v>15</v>
      </c>
      <c r="F69" s="92">
        <v>0.5</v>
      </c>
      <c r="G69" s="80">
        <v>15</v>
      </c>
      <c r="H69" s="80">
        <v>0</v>
      </c>
      <c r="I69" s="80">
        <v>15</v>
      </c>
      <c r="J69" s="81">
        <v>99.16</v>
      </c>
      <c r="K69" s="80">
        <v>20</v>
      </c>
      <c r="L69" s="81">
        <v>66.55</v>
      </c>
      <c r="M69" s="80">
        <v>20</v>
      </c>
      <c r="N69" s="80">
        <v>1</v>
      </c>
      <c r="O69" s="80">
        <v>15</v>
      </c>
      <c r="P69" s="80">
        <v>0</v>
      </c>
      <c r="Q69" s="80">
        <v>5</v>
      </c>
      <c r="R69" s="122">
        <v>1.4999999999999999E-2</v>
      </c>
      <c r="S69" s="116">
        <v>0</v>
      </c>
      <c r="T69" s="121">
        <v>1.4E-2</v>
      </c>
      <c r="U69" s="88">
        <v>0</v>
      </c>
      <c r="V69" s="116">
        <v>0</v>
      </c>
      <c r="W69" s="88">
        <v>0</v>
      </c>
      <c r="X69" s="88">
        <f t="shared" si="1"/>
        <v>105</v>
      </c>
      <c r="Y69" s="81">
        <f t="shared" si="2"/>
        <v>1.48</v>
      </c>
      <c r="Z69" s="33" t="s">
        <v>82</v>
      </c>
    </row>
    <row r="70" spans="1:26" ht="22.5" hidden="1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99.9</v>
      </c>
      <c r="K70" s="80">
        <v>20</v>
      </c>
      <c r="L70" s="81">
        <v>70.83</v>
      </c>
      <c r="M70" s="80">
        <v>20</v>
      </c>
      <c r="N70" s="80">
        <v>0</v>
      </c>
      <c r="O70" s="80">
        <v>15</v>
      </c>
      <c r="P70" s="80">
        <v>1</v>
      </c>
      <c r="Q70" s="80">
        <v>0</v>
      </c>
      <c r="R70" s="122">
        <v>1.0999999999999999E-2</v>
      </c>
      <c r="S70" s="116">
        <v>0</v>
      </c>
      <c r="T70" s="121">
        <v>7.0000000000000001E-3</v>
      </c>
      <c r="U70" s="88">
        <v>0</v>
      </c>
      <c r="V70" s="116">
        <v>0</v>
      </c>
      <c r="W70" s="88">
        <v>0</v>
      </c>
      <c r="X70" s="88">
        <f t="shared" si="1"/>
        <v>100</v>
      </c>
      <c r="Y70" s="81">
        <f t="shared" si="2"/>
        <v>1.41</v>
      </c>
      <c r="Z70" s="33" t="s">
        <v>83</v>
      </c>
    </row>
    <row r="71" spans="1:26" ht="22.5" hidden="1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99.99</v>
      </c>
      <c r="K71" s="80">
        <v>20</v>
      </c>
      <c r="L71" s="81">
        <v>68.760000000000005</v>
      </c>
      <c r="M71" s="80">
        <v>20</v>
      </c>
      <c r="N71" s="80">
        <v>0</v>
      </c>
      <c r="O71" s="80">
        <v>15</v>
      </c>
      <c r="P71" s="80">
        <v>0</v>
      </c>
      <c r="Q71" s="80">
        <v>5</v>
      </c>
      <c r="R71" s="122">
        <v>7.0000000000000001E-3</v>
      </c>
      <c r="S71" s="116">
        <v>0</v>
      </c>
      <c r="T71" s="121">
        <v>1E-3</v>
      </c>
      <c r="U71" s="88">
        <v>0</v>
      </c>
      <c r="V71" s="116">
        <v>2</v>
      </c>
      <c r="W71" s="88">
        <v>20</v>
      </c>
      <c r="X71" s="88">
        <f t="shared" si="1"/>
        <v>85</v>
      </c>
      <c r="Y71" s="81">
        <f t="shared" si="2"/>
        <v>1.2</v>
      </c>
      <c r="Z71" s="33" t="s">
        <v>81</v>
      </c>
    </row>
    <row r="72" spans="1:26" ht="22.5" hidden="1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99.82</v>
      </c>
      <c r="K72" s="80">
        <v>20</v>
      </c>
      <c r="L72" s="81">
        <v>72.010000000000005</v>
      </c>
      <c r="M72" s="80">
        <v>20</v>
      </c>
      <c r="N72" s="80">
        <v>0</v>
      </c>
      <c r="O72" s="80">
        <v>15</v>
      </c>
      <c r="P72" s="80">
        <v>0</v>
      </c>
      <c r="Q72" s="80">
        <v>5</v>
      </c>
      <c r="R72" s="122">
        <v>1.4E-2</v>
      </c>
      <c r="S72" s="116">
        <v>0</v>
      </c>
      <c r="T72" s="121">
        <v>1.4E-2</v>
      </c>
      <c r="U72" s="88">
        <v>0</v>
      </c>
      <c r="V72" s="116">
        <v>0</v>
      </c>
      <c r="W72" s="88">
        <v>0</v>
      </c>
      <c r="X72" s="88">
        <f t="shared" si="1"/>
        <v>105</v>
      </c>
      <c r="Y72" s="81">
        <f t="shared" si="2"/>
        <v>1.48</v>
      </c>
      <c r="Z72" s="33" t="s">
        <v>82</v>
      </c>
    </row>
    <row r="73" spans="1:26" ht="22.5" hidden="1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100</v>
      </c>
      <c r="K73" s="80">
        <v>20</v>
      </c>
      <c r="L73" s="81">
        <v>70.23</v>
      </c>
      <c r="M73" s="80">
        <v>20</v>
      </c>
      <c r="N73" s="80">
        <v>0</v>
      </c>
      <c r="O73" s="80">
        <v>15</v>
      </c>
      <c r="P73" s="80">
        <v>0</v>
      </c>
      <c r="Q73" s="80">
        <v>5</v>
      </c>
      <c r="R73" s="122">
        <v>2.5999999999999999E-2</v>
      </c>
      <c r="S73" s="116">
        <v>10</v>
      </c>
      <c r="T73" s="121">
        <v>4.0000000000000001E-3</v>
      </c>
      <c r="U73" s="88">
        <v>0</v>
      </c>
      <c r="V73" s="116">
        <v>0</v>
      </c>
      <c r="W73" s="88">
        <v>0</v>
      </c>
      <c r="X73" s="88">
        <f t="shared" si="1"/>
        <v>95</v>
      </c>
      <c r="Y73" s="81">
        <f t="shared" si="2"/>
        <v>1.34</v>
      </c>
      <c r="Z73" s="33" t="s">
        <v>83</v>
      </c>
    </row>
    <row r="74" spans="1:26" ht="22.5" hidden="1" x14ac:dyDescent="0.25">
      <c r="A74" s="118" t="s">
        <v>255</v>
      </c>
      <c r="B74" s="87">
        <f t="shared" si="3"/>
        <v>61</v>
      </c>
      <c r="C74" s="83" t="s">
        <v>177</v>
      </c>
      <c r="D74" s="80">
        <v>0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99.87</v>
      </c>
      <c r="K74" s="80">
        <v>20</v>
      </c>
      <c r="L74" s="81">
        <v>73.48</v>
      </c>
      <c r="M74" s="80">
        <v>20</v>
      </c>
      <c r="N74" s="80">
        <v>0</v>
      </c>
      <c r="O74" s="80">
        <v>15</v>
      </c>
      <c r="P74" s="80">
        <v>0</v>
      </c>
      <c r="Q74" s="80">
        <v>5</v>
      </c>
      <c r="R74" s="122">
        <v>7.0000000000000001E-3</v>
      </c>
      <c r="S74" s="116">
        <v>0</v>
      </c>
      <c r="T74" s="121">
        <v>3.1E-2</v>
      </c>
      <c r="U74" s="88">
        <v>10</v>
      </c>
      <c r="V74" s="116">
        <v>0</v>
      </c>
      <c r="W74" s="88">
        <v>0</v>
      </c>
      <c r="X74" s="88">
        <f t="shared" si="1"/>
        <v>95</v>
      </c>
      <c r="Y74" s="81">
        <f t="shared" si="2"/>
        <v>1.34</v>
      </c>
      <c r="Z74" s="33" t="s">
        <v>83</v>
      </c>
    </row>
    <row r="75" spans="1:26" ht="56.25" hidden="1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99.27</v>
      </c>
      <c r="K75" s="80">
        <v>20</v>
      </c>
      <c r="L75" s="81">
        <v>66.45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22">
        <v>1.2999999999999999E-2</v>
      </c>
      <c r="S75" s="116">
        <v>0</v>
      </c>
      <c r="T75" s="121">
        <v>4.3999999999999997E-2</v>
      </c>
      <c r="U75" s="88">
        <v>10</v>
      </c>
      <c r="V75" s="116">
        <v>1</v>
      </c>
      <c r="W75" s="88">
        <v>10</v>
      </c>
      <c r="X75" s="88">
        <f t="shared" si="1"/>
        <v>85</v>
      </c>
      <c r="Y75" s="81">
        <f t="shared" si="2"/>
        <v>1.2</v>
      </c>
      <c r="Z75" s="33" t="s">
        <v>81</v>
      </c>
    </row>
    <row r="76" spans="1:26" ht="24.75" hidden="1" x14ac:dyDescent="0.25">
      <c r="A76" s="118" t="s">
        <v>257</v>
      </c>
      <c r="B76" s="87">
        <f t="shared" si="3"/>
        <v>63</v>
      </c>
      <c r="C76" s="83" t="s">
        <v>179</v>
      </c>
      <c r="D76" s="80">
        <v>0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98.96</v>
      </c>
      <c r="K76" s="80">
        <v>20</v>
      </c>
      <c r="L76" s="81">
        <v>71.39</v>
      </c>
      <c r="M76" s="80">
        <v>20</v>
      </c>
      <c r="N76" s="80">
        <v>0</v>
      </c>
      <c r="O76" s="80">
        <v>15</v>
      </c>
      <c r="P76" s="80">
        <v>0</v>
      </c>
      <c r="Q76" s="80">
        <v>5</v>
      </c>
      <c r="R76" s="122">
        <v>8.0000000000000002E-3</v>
      </c>
      <c r="S76" s="116">
        <v>0</v>
      </c>
      <c r="T76" s="121">
        <v>2E-3</v>
      </c>
      <c r="U76" s="88">
        <v>0</v>
      </c>
      <c r="V76" s="116">
        <v>0</v>
      </c>
      <c r="W76" s="88">
        <v>0</v>
      </c>
      <c r="X76" s="88">
        <f t="shared" si="1"/>
        <v>105</v>
      </c>
      <c r="Y76" s="81">
        <f t="shared" si="2"/>
        <v>1.48</v>
      </c>
      <c r="Z76" s="33" t="s">
        <v>82</v>
      </c>
    </row>
    <row r="77" spans="1:26" ht="24" hidden="1" customHeight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93.6</v>
      </c>
      <c r="K77" s="80">
        <v>10</v>
      </c>
      <c r="L77" s="81">
        <v>64.36</v>
      </c>
      <c r="M77" s="80">
        <v>0</v>
      </c>
      <c r="N77" s="80">
        <v>2</v>
      </c>
      <c r="O77" s="80">
        <v>5</v>
      </c>
      <c r="P77" s="80">
        <v>0</v>
      </c>
      <c r="Q77" s="80">
        <v>5</v>
      </c>
      <c r="R77" s="122">
        <v>6.0000000000000001E-3</v>
      </c>
      <c r="S77" s="116">
        <v>0</v>
      </c>
      <c r="T77" s="121">
        <v>1.2E-2</v>
      </c>
      <c r="U77" s="88">
        <v>0</v>
      </c>
      <c r="V77" s="116">
        <v>0</v>
      </c>
      <c r="W77" s="88">
        <v>0</v>
      </c>
      <c r="X77" s="88">
        <f t="shared" si="1"/>
        <v>65</v>
      </c>
      <c r="Y77" s="81">
        <f t="shared" si="2"/>
        <v>0.92</v>
      </c>
      <c r="Z77" s="33" t="s">
        <v>84</v>
      </c>
    </row>
    <row r="78" spans="1:26" ht="22.5" hidden="1" x14ac:dyDescent="0.25">
      <c r="A78" s="118" t="s">
        <v>259</v>
      </c>
      <c r="B78" s="87">
        <f t="shared" si="3"/>
        <v>65</v>
      </c>
      <c r="C78" s="83" t="s">
        <v>181</v>
      </c>
      <c r="D78" s="80">
        <v>1</v>
      </c>
      <c r="E78" s="80">
        <v>15</v>
      </c>
      <c r="F78" s="92">
        <v>0.8</v>
      </c>
      <c r="G78" s="80">
        <v>15</v>
      </c>
      <c r="H78" s="80">
        <v>0</v>
      </c>
      <c r="I78" s="80">
        <v>15</v>
      </c>
      <c r="J78" s="81">
        <v>100</v>
      </c>
      <c r="K78" s="80">
        <v>20</v>
      </c>
      <c r="L78" s="81">
        <v>70.16</v>
      </c>
      <c r="M78" s="80">
        <v>20</v>
      </c>
      <c r="N78" s="80">
        <v>0</v>
      </c>
      <c r="O78" s="80">
        <v>15</v>
      </c>
      <c r="P78" s="80">
        <v>0</v>
      </c>
      <c r="Q78" s="80">
        <v>5</v>
      </c>
      <c r="R78" s="122">
        <v>3.0000000000000001E-3</v>
      </c>
      <c r="S78" s="116">
        <v>0</v>
      </c>
      <c r="T78" s="121">
        <v>1.1626271098505248E-4</v>
      </c>
      <c r="U78" s="88">
        <v>0</v>
      </c>
      <c r="V78" s="116">
        <v>0</v>
      </c>
      <c r="W78" s="88">
        <v>0</v>
      </c>
      <c r="X78" s="88">
        <f t="shared" si="1"/>
        <v>105</v>
      </c>
      <c r="Y78" s="81">
        <f t="shared" ref="Y78:Y84" si="4">ROUND(X78/71,2)</f>
        <v>1.48</v>
      </c>
      <c r="Z78" s="33" t="s">
        <v>82</v>
      </c>
    </row>
    <row r="79" spans="1:26" ht="22.5" hidden="1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100</v>
      </c>
      <c r="K79" s="80">
        <v>20</v>
      </c>
      <c r="L79" s="81">
        <v>65.89</v>
      </c>
      <c r="M79" s="80">
        <v>20</v>
      </c>
      <c r="N79" s="80">
        <v>0</v>
      </c>
      <c r="O79" s="80">
        <v>15</v>
      </c>
      <c r="P79" s="80">
        <v>2</v>
      </c>
      <c r="Q79" s="80">
        <v>-5</v>
      </c>
      <c r="R79" s="122">
        <v>8.0000000000000002E-3</v>
      </c>
      <c r="S79" s="116">
        <v>0</v>
      </c>
      <c r="T79" s="121">
        <v>0</v>
      </c>
      <c r="U79" s="88">
        <v>0</v>
      </c>
      <c r="V79" s="116">
        <v>0</v>
      </c>
      <c r="W79" s="88">
        <v>0</v>
      </c>
      <c r="X79" s="88">
        <f t="shared" ref="X79" si="5">E79+G79+I79+K79+M79+O79+Q79-S79-U79-W79</f>
        <v>95</v>
      </c>
      <c r="Y79" s="81">
        <f t="shared" si="4"/>
        <v>1.34</v>
      </c>
      <c r="Z79" s="33" t="s">
        <v>83</v>
      </c>
    </row>
    <row r="80" spans="1:26" ht="22.5" hidden="1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99.89</v>
      </c>
      <c r="K80" s="80">
        <v>20</v>
      </c>
      <c r="L80" s="81">
        <v>67.27</v>
      </c>
      <c r="M80" s="80">
        <v>20</v>
      </c>
      <c r="N80" s="80">
        <v>1</v>
      </c>
      <c r="O80" s="80">
        <v>15</v>
      </c>
      <c r="P80" s="80">
        <v>0</v>
      </c>
      <c r="Q80" s="80">
        <v>5</v>
      </c>
      <c r="R80" s="122">
        <v>7.0000000000000001E-3</v>
      </c>
      <c r="S80" s="116">
        <v>0</v>
      </c>
      <c r="T80" s="121">
        <v>0</v>
      </c>
      <c r="U80" s="88">
        <v>0</v>
      </c>
      <c r="V80" s="116">
        <v>1</v>
      </c>
      <c r="W80" s="88">
        <v>10</v>
      </c>
      <c r="X80" s="88">
        <f>E80+G80+I80+K80+M80+O80+Q80-S80-U80-W80</f>
        <v>95</v>
      </c>
      <c r="Y80" s="81">
        <f t="shared" si="4"/>
        <v>1.34</v>
      </c>
      <c r="Z80" s="33" t="s">
        <v>83</v>
      </c>
    </row>
    <row r="81" spans="1:26" ht="23.25" hidden="1" customHeight="1" x14ac:dyDescent="0.25">
      <c r="A81" s="118" t="s">
        <v>262</v>
      </c>
      <c r="B81" s="87">
        <f t="shared" si="3"/>
        <v>68</v>
      </c>
      <c r="C81" s="83" t="s">
        <v>184</v>
      </c>
      <c r="D81" s="80">
        <v>1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100</v>
      </c>
      <c r="K81" s="80">
        <v>20</v>
      </c>
      <c r="L81" s="81">
        <v>64.680000000000007</v>
      </c>
      <c r="M81" s="80">
        <v>0</v>
      </c>
      <c r="N81" s="80">
        <v>0</v>
      </c>
      <c r="O81" s="80">
        <v>15</v>
      </c>
      <c r="P81" s="80">
        <v>0</v>
      </c>
      <c r="Q81" s="80">
        <v>5</v>
      </c>
      <c r="R81" s="122">
        <v>0</v>
      </c>
      <c r="S81" s="116">
        <v>0</v>
      </c>
      <c r="T81" s="121">
        <v>1.0999999999999999E-2</v>
      </c>
      <c r="U81" s="88">
        <v>0</v>
      </c>
      <c r="V81" s="116">
        <v>0</v>
      </c>
      <c r="W81" s="88">
        <v>0</v>
      </c>
      <c r="X81" s="88">
        <f>E81+G81+I81+K81+M81+O81+Q81-S81-U81-W81</f>
        <v>85</v>
      </c>
      <c r="Y81" s="81">
        <f t="shared" si="4"/>
        <v>1.2</v>
      </c>
      <c r="Z81" s="33" t="s">
        <v>81</v>
      </c>
    </row>
    <row r="82" spans="1:26" ht="24.75" hidden="1" x14ac:dyDescent="0.25">
      <c r="A82" s="118" t="s">
        <v>263</v>
      </c>
      <c r="B82" s="87">
        <f t="shared" si="3"/>
        <v>69</v>
      </c>
      <c r="C82" s="83" t="s">
        <v>185</v>
      </c>
      <c r="D82" s="80">
        <v>1</v>
      </c>
      <c r="E82" s="80">
        <v>15</v>
      </c>
      <c r="F82" s="92">
        <v>0.8</v>
      </c>
      <c r="G82" s="80">
        <v>15</v>
      </c>
      <c r="H82" s="80">
        <v>0</v>
      </c>
      <c r="I82" s="80">
        <v>15</v>
      </c>
      <c r="J82" s="81">
        <v>100</v>
      </c>
      <c r="K82" s="80">
        <v>20</v>
      </c>
      <c r="L82" s="81">
        <v>68.08</v>
      </c>
      <c r="M82" s="80">
        <v>20</v>
      </c>
      <c r="N82" s="80">
        <v>0</v>
      </c>
      <c r="O82" s="80">
        <v>15</v>
      </c>
      <c r="P82" s="80">
        <v>0</v>
      </c>
      <c r="Q82" s="80">
        <v>5</v>
      </c>
      <c r="R82" s="122">
        <v>2.8000000000000001E-2</v>
      </c>
      <c r="S82" s="116">
        <v>10</v>
      </c>
      <c r="T82" s="121">
        <v>0.01</v>
      </c>
      <c r="U82" s="88">
        <v>0</v>
      </c>
      <c r="V82" s="116">
        <v>1</v>
      </c>
      <c r="W82" s="88">
        <v>10</v>
      </c>
      <c r="X82" s="88">
        <f>E82+G82+I82+K82+M82+O82+Q82-S82-U82-W82</f>
        <v>85</v>
      </c>
      <c r="Y82" s="81">
        <f t="shared" si="4"/>
        <v>1.2</v>
      </c>
      <c r="Z82" s="33" t="s">
        <v>81</v>
      </c>
    </row>
    <row r="83" spans="1:26" ht="22.5" hidden="1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96.6</v>
      </c>
      <c r="K83" s="80">
        <v>20</v>
      </c>
      <c r="L83" s="81">
        <v>70.98</v>
      </c>
      <c r="M83" s="80">
        <v>20</v>
      </c>
      <c r="N83" s="80">
        <v>0</v>
      </c>
      <c r="O83" s="80">
        <v>15</v>
      </c>
      <c r="P83" s="80">
        <v>0</v>
      </c>
      <c r="Q83" s="80">
        <v>5</v>
      </c>
      <c r="R83" s="122">
        <v>2.5999999999999999E-2</v>
      </c>
      <c r="S83" s="116">
        <v>10</v>
      </c>
      <c r="T83" s="121">
        <v>3.3000000000000002E-2</v>
      </c>
      <c r="U83" s="88">
        <v>10</v>
      </c>
      <c r="V83" s="116">
        <v>0</v>
      </c>
      <c r="W83" s="88">
        <v>0</v>
      </c>
      <c r="X83" s="88">
        <f>E83+G83+I83+K83+M83+O83+Q83-S83-U83-W83</f>
        <v>85</v>
      </c>
      <c r="Y83" s="81">
        <f t="shared" si="4"/>
        <v>1.2</v>
      </c>
      <c r="Z83" s="33" t="s">
        <v>81</v>
      </c>
    </row>
    <row r="84" spans="1:26" ht="22.5" hidden="1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</v>
      </c>
      <c r="G84" s="80">
        <v>15</v>
      </c>
      <c r="H84" s="80">
        <v>0</v>
      </c>
      <c r="I84" s="80">
        <v>15</v>
      </c>
      <c r="J84" s="81">
        <v>98.9</v>
      </c>
      <c r="K84" s="80">
        <v>20</v>
      </c>
      <c r="L84" s="81">
        <v>66.19</v>
      </c>
      <c r="M84" s="80">
        <v>20</v>
      </c>
      <c r="N84" s="80">
        <v>1</v>
      </c>
      <c r="O84" s="80">
        <v>15</v>
      </c>
      <c r="P84" s="80">
        <v>0</v>
      </c>
      <c r="Q84" s="80">
        <v>5</v>
      </c>
      <c r="R84" s="122">
        <v>1E-3</v>
      </c>
      <c r="S84" s="116">
        <v>0</v>
      </c>
      <c r="T84" s="121">
        <v>4.1000000000000002E-2</v>
      </c>
      <c r="U84" s="88">
        <v>10</v>
      </c>
      <c r="V84" s="88">
        <v>0</v>
      </c>
      <c r="W84" s="88">
        <v>0</v>
      </c>
      <c r="X84" s="88">
        <f>E84+G84+I84+K84+M84+O84+Q84-S84-U84-W84</f>
        <v>95</v>
      </c>
      <c r="Y84" s="81">
        <f t="shared" si="4"/>
        <v>1.34</v>
      </c>
      <c r="Z84" s="33" t="s">
        <v>83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Z84">
    <filterColumn colId="1">
      <filters>
        <filter val="УПРАВЛЕНИЕ РОСКОМНАДЗОРА ПО ИВАНОВСКОЙ ОБЛАСТИ"/>
      </filters>
    </filterColumn>
    <filterColumn colId="10">
      <filters>
        <filter val="65,41"/>
        <filter val="65,65"/>
        <filter val="65,89"/>
        <filter val="66,19"/>
        <filter val="66,26"/>
        <filter val="66,27"/>
        <filter val="66,35"/>
        <filter val="66,45"/>
        <filter val="66,55"/>
        <filter val="66,74"/>
        <filter val="66,79"/>
        <filter val="66,98"/>
        <filter val="67,09"/>
        <filter val="67,12"/>
        <filter val="67,27"/>
        <filter val="67,31"/>
        <filter val="67,48"/>
        <filter val="67,67"/>
        <filter val="68,08"/>
        <filter val="68,76"/>
        <filter val="69,17"/>
        <filter val="69,26"/>
        <filter val="69,30"/>
        <filter val="69,36"/>
        <filter val="69,75"/>
        <filter val="69,88"/>
        <filter val="69,97"/>
        <filter val="70,10"/>
        <filter val="70,11"/>
        <filter val="70,16"/>
        <filter val="70,23"/>
        <filter val="70,31"/>
        <filter val="70,37"/>
        <filter val="70,40"/>
        <filter val="70,44"/>
        <filter val="70,49"/>
        <filter val="70,60"/>
        <filter val="70,69"/>
        <filter val="70,83"/>
        <filter val="70,87"/>
        <filter val="70,98"/>
        <filter val="71,17"/>
        <filter val="71,20"/>
        <filter val="71,23"/>
        <filter val="71,29"/>
        <filter val="71,39"/>
        <filter val="71,42"/>
        <filter val="71,48"/>
        <filter val="71,58"/>
        <filter val="71,65"/>
        <filter val="71,78"/>
        <filter val="71,85"/>
        <filter val="72,01"/>
        <filter val="72,02"/>
        <filter val="72,05"/>
        <filter val="72,16"/>
        <filter val="72,38"/>
        <filter val="72,73"/>
        <filter val="72,76"/>
        <filter val="72,86"/>
        <filter val="72,88"/>
        <filter val="73,06"/>
        <filter val="73,40"/>
        <filter val="73,48"/>
        <filter val="73,59"/>
        <filter val="74,34"/>
        <filter val="75,36"/>
      </filters>
    </filterColumn>
    <sortState ref="B15:Z84">
      <sortCondition ref="B12:B84"/>
    </sortState>
  </autoFilter>
  <mergeCells count="17">
    <mergeCell ref="B7:Y7"/>
    <mergeCell ref="B8:Y8"/>
    <mergeCell ref="B10:B12"/>
    <mergeCell ref="C10:C12"/>
    <mergeCell ref="D10:X10"/>
    <mergeCell ref="Y10:Y12"/>
    <mergeCell ref="V11:W11"/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89"/>
  <sheetViews>
    <sheetView view="pageBreakPreview" zoomScaleNormal="100" zoomScaleSheetLayoutView="100" workbookViewId="0">
      <pane xSplit="3" ySplit="12" topLeftCell="D67" activePane="bottomRight" state="frozen"/>
      <selection pane="topRight" activeCell="C1" sqref="C1"/>
      <selection pane="bottomLeft" activeCell="A13" sqref="A13"/>
      <selection pane="bottomRight" activeCell="Z10" sqref="Z10:Z12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1.5703125" style="97" customWidth="1"/>
    <col min="26" max="26" width="12.7109375" style="23" customWidth="1"/>
    <col min="27" max="16384" width="9.140625" style="23"/>
  </cols>
  <sheetData>
    <row r="1" spans="1:26" ht="56.25" x14ac:dyDescent="0.25">
      <c r="C1" s="95" t="s">
        <v>88</v>
      </c>
      <c r="E1" s="95"/>
      <c r="F1" s="95"/>
      <c r="G1" s="95"/>
    </row>
    <row r="2" spans="1:26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ht="15" customHeight="1" x14ac:dyDescent="0.25">
      <c r="Q3" s="23" t="s">
        <v>95</v>
      </c>
    </row>
    <row r="4" spans="1:26" ht="27" customHeight="1" x14ac:dyDescent="0.25">
      <c r="Q4" s="23" t="s">
        <v>70</v>
      </c>
    </row>
    <row r="5" spans="1:26" x14ac:dyDescent="0.25">
      <c r="Q5" s="23" t="s">
        <v>276</v>
      </c>
    </row>
    <row r="6" spans="1:26" ht="6" customHeight="1" x14ac:dyDescent="0.25">
      <c r="I6" s="54"/>
      <c r="J6" s="53"/>
      <c r="K6" s="54"/>
      <c r="L6" s="53"/>
    </row>
    <row r="7" spans="1:26" ht="18.75" x14ac:dyDescent="0.3">
      <c r="B7" s="167" t="s">
        <v>0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8"/>
      <c r="Y7" s="167"/>
    </row>
    <row r="8" spans="1:26" ht="15" customHeight="1" x14ac:dyDescent="0.3">
      <c r="B8" s="167" t="s">
        <v>274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8"/>
      <c r="Y8" s="167"/>
    </row>
    <row r="9" spans="1:26" ht="6.75" customHeight="1" x14ac:dyDescent="0.3">
      <c r="D9" s="101"/>
    </row>
    <row r="10" spans="1:26" ht="13.5" customHeight="1" x14ac:dyDescent="0.25">
      <c r="B10" s="169" t="s">
        <v>96</v>
      </c>
      <c r="C10" s="169" t="s">
        <v>4</v>
      </c>
      <c r="D10" s="174" t="s">
        <v>1</v>
      </c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/>
      <c r="Y10" s="177" t="s">
        <v>275</v>
      </c>
      <c r="Z10" s="155" t="s">
        <v>270</v>
      </c>
    </row>
    <row r="11" spans="1:26" ht="129" customHeight="1" x14ac:dyDescent="0.25">
      <c r="B11" s="170"/>
      <c r="C11" s="172"/>
      <c r="D11" s="180" t="s">
        <v>90</v>
      </c>
      <c r="E11" s="180"/>
      <c r="F11" s="160" t="s">
        <v>91</v>
      </c>
      <c r="G11" s="160"/>
      <c r="H11" s="188" t="s">
        <v>269</v>
      </c>
      <c r="I11" s="188"/>
      <c r="J11" s="188" t="s">
        <v>87</v>
      </c>
      <c r="K11" s="188"/>
      <c r="L11" s="188" t="s">
        <v>266</v>
      </c>
      <c r="M11" s="188"/>
      <c r="N11" s="186" t="s">
        <v>267</v>
      </c>
      <c r="O11" s="187"/>
      <c r="P11" s="188" t="s">
        <v>69</v>
      </c>
      <c r="Q11" s="189"/>
      <c r="R11" s="186" t="s">
        <v>99</v>
      </c>
      <c r="S11" s="187"/>
      <c r="T11" s="186" t="s">
        <v>100</v>
      </c>
      <c r="U11" s="187"/>
      <c r="V11" s="186" t="s">
        <v>268</v>
      </c>
      <c r="W11" s="187"/>
      <c r="X11" s="102" t="s">
        <v>65</v>
      </c>
      <c r="Y11" s="178"/>
      <c r="Z11" s="156"/>
    </row>
    <row r="12" spans="1:26" ht="20.25" customHeight="1" x14ac:dyDescent="0.25">
      <c r="B12" s="171"/>
      <c r="C12" s="173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179"/>
      <c r="Z12" s="157"/>
    </row>
    <row r="13" spans="1:26" s="24" customFormat="1" ht="15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6" ht="34.5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100</v>
      </c>
      <c r="K14" s="80"/>
      <c r="L14" s="81">
        <v>99.98</v>
      </c>
      <c r="M14" s="80"/>
      <c r="N14" s="80">
        <v>1</v>
      </c>
      <c r="O14" s="80">
        <v>15</v>
      </c>
      <c r="P14" s="80">
        <v>0</v>
      </c>
      <c r="Q14" s="80">
        <v>5</v>
      </c>
      <c r="R14" s="120">
        <v>0</v>
      </c>
      <c r="S14" s="88">
        <v>0</v>
      </c>
      <c r="T14" s="121">
        <v>0</v>
      </c>
      <c r="U14" s="88">
        <v>0</v>
      </c>
      <c r="V14" s="88">
        <v>0</v>
      </c>
      <c r="W14" s="88">
        <v>0</v>
      </c>
      <c r="X14" s="88">
        <f>E14+G14+I14+K14+M14+O14+Q14-S14-U14-W14</f>
        <v>65</v>
      </c>
      <c r="Y14" s="81">
        <f t="shared" ref="Y14:Y77" si="0">ROUND(X14/71,2)</f>
        <v>0.92</v>
      </c>
      <c r="Z14" s="33" t="s">
        <v>82</v>
      </c>
    </row>
    <row r="15" spans="1:26" ht="23.25" customHeight="1" x14ac:dyDescent="0.25">
      <c r="A15" s="118" t="s">
        <v>196</v>
      </c>
      <c r="B15" s="87">
        <f t="shared" ref="B15:B23" si="1">B14+1</f>
        <v>2</v>
      </c>
      <c r="C15" s="83" t="s">
        <v>118</v>
      </c>
      <c r="D15" s="80">
        <v>0</v>
      </c>
      <c r="E15" s="80">
        <v>15</v>
      </c>
      <c r="F15" s="92">
        <v>0</v>
      </c>
      <c r="G15" s="80">
        <v>15</v>
      </c>
      <c r="H15" s="80">
        <v>0</v>
      </c>
      <c r="I15" s="80">
        <v>15</v>
      </c>
      <c r="J15" s="81">
        <v>99.85</v>
      </c>
      <c r="K15" s="80"/>
      <c r="L15" s="81">
        <v>99.88</v>
      </c>
      <c r="M15" s="80"/>
      <c r="N15" s="80">
        <v>0</v>
      </c>
      <c r="O15" s="80">
        <v>15</v>
      </c>
      <c r="P15" s="80">
        <v>0</v>
      </c>
      <c r="Q15" s="80">
        <v>5</v>
      </c>
      <c r="R15" s="120">
        <v>0</v>
      </c>
      <c r="S15" s="88">
        <v>0</v>
      </c>
      <c r="T15" s="121">
        <v>0</v>
      </c>
      <c r="U15" s="88">
        <v>0</v>
      </c>
      <c r="V15" s="88">
        <v>0</v>
      </c>
      <c r="W15" s="88">
        <v>0</v>
      </c>
      <c r="X15" s="88">
        <f t="shared" ref="X15:X78" si="2">E15+G15+I15+K15+M15+O15+Q15-S15-U15-W15</f>
        <v>65</v>
      </c>
      <c r="Y15" s="81">
        <f t="shared" si="0"/>
        <v>0.92</v>
      </c>
      <c r="Z15" s="33" t="s">
        <v>83</v>
      </c>
    </row>
    <row r="16" spans="1:26" ht="33.75" x14ac:dyDescent="0.25">
      <c r="A16" s="118" t="s">
        <v>197</v>
      </c>
      <c r="B16" s="87">
        <f t="shared" si="1"/>
        <v>3</v>
      </c>
      <c r="C16" s="83" t="s">
        <v>119</v>
      </c>
      <c r="D16" s="80">
        <v>1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99.99</v>
      </c>
      <c r="K16" s="80"/>
      <c r="L16" s="81">
        <v>99.89</v>
      </c>
      <c r="M16" s="80"/>
      <c r="N16" s="135">
        <v>2</v>
      </c>
      <c r="O16" s="135">
        <v>5</v>
      </c>
      <c r="P16" s="80">
        <v>0</v>
      </c>
      <c r="Q16" s="80">
        <v>5</v>
      </c>
      <c r="R16" s="120">
        <v>0</v>
      </c>
      <c r="S16" s="88">
        <v>0</v>
      </c>
      <c r="T16" s="121">
        <v>1E-3</v>
      </c>
      <c r="U16" s="88">
        <v>0</v>
      </c>
      <c r="V16" s="88">
        <v>0</v>
      </c>
      <c r="W16" s="88">
        <v>0</v>
      </c>
      <c r="X16" s="88">
        <f t="shared" si="2"/>
        <v>55</v>
      </c>
      <c r="Y16" s="81">
        <f t="shared" si="0"/>
        <v>0.77</v>
      </c>
      <c r="Z16" s="33" t="s">
        <v>83</v>
      </c>
    </row>
    <row r="17" spans="1:26" ht="22.5" x14ac:dyDescent="0.25">
      <c r="A17" s="118" t="s">
        <v>198</v>
      </c>
      <c r="B17" s="87">
        <f t="shared" si="1"/>
        <v>4</v>
      </c>
      <c r="C17" s="83" t="s">
        <v>120</v>
      </c>
      <c r="D17" s="80">
        <v>0</v>
      </c>
      <c r="E17" s="80">
        <v>15</v>
      </c>
      <c r="F17" s="92">
        <v>0</v>
      </c>
      <c r="G17" s="80">
        <v>15</v>
      </c>
      <c r="H17" s="80">
        <v>0</v>
      </c>
      <c r="I17" s="80">
        <v>15</v>
      </c>
      <c r="J17" s="81">
        <v>99.97</v>
      </c>
      <c r="K17" s="80"/>
      <c r="L17" s="81">
        <v>99.87</v>
      </c>
      <c r="M17" s="80"/>
      <c r="N17" s="80">
        <v>0</v>
      </c>
      <c r="O17" s="80">
        <v>15</v>
      </c>
      <c r="P17" s="80">
        <v>0</v>
      </c>
      <c r="Q17" s="80">
        <v>5</v>
      </c>
      <c r="R17" s="120">
        <v>0</v>
      </c>
      <c r="S17" s="88">
        <v>0</v>
      </c>
      <c r="T17" s="121">
        <v>0</v>
      </c>
      <c r="U17" s="88">
        <v>0</v>
      </c>
      <c r="V17" s="88">
        <v>0</v>
      </c>
      <c r="W17" s="88">
        <v>0</v>
      </c>
      <c r="X17" s="88">
        <f t="shared" si="2"/>
        <v>65</v>
      </c>
      <c r="Y17" s="81">
        <f>ROUND(X17/71,2)</f>
        <v>0.92</v>
      </c>
      <c r="Z17" s="33" t="s">
        <v>82</v>
      </c>
    </row>
    <row r="18" spans="1:26" ht="24.75" x14ac:dyDescent="0.25">
      <c r="A18" s="118" t="s">
        <v>199</v>
      </c>
      <c r="B18" s="87">
        <f t="shared" si="1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99.85</v>
      </c>
      <c r="K18" s="80"/>
      <c r="L18" s="81">
        <v>99.68</v>
      </c>
      <c r="M18" s="80"/>
      <c r="N18" s="80">
        <v>0</v>
      </c>
      <c r="O18" s="80">
        <v>15</v>
      </c>
      <c r="P18" s="80">
        <v>0</v>
      </c>
      <c r="Q18" s="80">
        <v>5</v>
      </c>
      <c r="R18" s="120">
        <v>0</v>
      </c>
      <c r="S18" s="88">
        <v>0</v>
      </c>
      <c r="T18" s="121">
        <v>1E-3</v>
      </c>
      <c r="U18" s="88">
        <v>0</v>
      </c>
      <c r="V18" s="88">
        <v>0</v>
      </c>
      <c r="W18" s="88">
        <v>0</v>
      </c>
      <c r="X18" s="88">
        <f t="shared" si="2"/>
        <v>65</v>
      </c>
      <c r="Y18" s="81">
        <f t="shared" si="0"/>
        <v>0.92</v>
      </c>
      <c r="Z18" s="33" t="s">
        <v>83</v>
      </c>
    </row>
    <row r="19" spans="1:26" ht="22.5" x14ac:dyDescent="0.25">
      <c r="A19" s="118" t="s">
        <v>200</v>
      </c>
      <c r="B19" s="87">
        <f t="shared" si="1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99.98</v>
      </c>
      <c r="K19" s="80"/>
      <c r="L19" s="81">
        <v>99.98</v>
      </c>
      <c r="M19" s="80"/>
      <c r="N19" s="80">
        <v>0</v>
      </c>
      <c r="O19" s="80">
        <v>15</v>
      </c>
      <c r="P19" s="80">
        <v>0</v>
      </c>
      <c r="Q19" s="80">
        <v>5</v>
      </c>
      <c r="R19" s="120">
        <v>0</v>
      </c>
      <c r="S19" s="88">
        <v>0</v>
      </c>
      <c r="T19" s="121">
        <v>0</v>
      </c>
      <c r="U19" s="88">
        <v>0</v>
      </c>
      <c r="V19" s="88">
        <v>0</v>
      </c>
      <c r="W19" s="88">
        <v>0</v>
      </c>
      <c r="X19" s="88">
        <f t="shared" si="2"/>
        <v>65</v>
      </c>
      <c r="Y19" s="81">
        <f t="shared" si="0"/>
        <v>0.92</v>
      </c>
      <c r="Z19" s="33" t="s">
        <v>83</v>
      </c>
    </row>
    <row r="20" spans="1:26" ht="24.75" x14ac:dyDescent="0.25">
      <c r="A20" s="118" t="s">
        <v>201</v>
      </c>
      <c r="B20" s="87">
        <f t="shared" si="1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99.94</v>
      </c>
      <c r="K20" s="80"/>
      <c r="L20" s="81">
        <v>99.93</v>
      </c>
      <c r="M20" s="80"/>
      <c r="N20" s="80">
        <v>1</v>
      </c>
      <c r="O20" s="80">
        <v>15</v>
      </c>
      <c r="P20" s="80">
        <v>0</v>
      </c>
      <c r="Q20" s="80">
        <v>5</v>
      </c>
      <c r="R20" s="120">
        <v>0</v>
      </c>
      <c r="S20" s="88">
        <v>0</v>
      </c>
      <c r="T20" s="121">
        <v>0</v>
      </c>
      <c r="U20" s="88">
        <v>0</v>
      </c>
      <c r="V20" s="88">
        <v>0</v>
      </c>
      <c r="W20" s="88">
        <v>0</v>
      </c>
      <c r="X20" s="88">
        <f t="shared" si="2"/>
        <v>65</v>
      </c>
      <c r="Y20" s="81">
        <f t="shared" si="0"/>
        <v>0.92</v>
      </c>
      <c r="Z20" s="33" t="s">
        <v>83</v>
      </c>
    </row>
    <row r="21" spans="1:26" ht="33.75" x14ac:dyDescent="0.25">
      <c r="A21" s="118" t="s">
        <v>202</v>
      </c>
      <c r="B21" s="87">
        <f t="shared" si="1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99.99</v>
      </c>
      <c r="K21" s="80"/>
      <c r="L21" s="81">
        <v>99.93</v>
      </c>
      <c r="M21" s="80"/>
      <c r="N21" s="80">
        <v>0</v>
      </c>
      <c r="O21" s="80">
        <v>15</v>
      </c>
      <c r="P21" s="80">
        <v>0</v>
      </c>
      <c r="Q21" s="80">
        <v>5</v>
      </c>
      <c r="R21" s="120">
        <v>0</v>
      </c>
      <c r="S21" s="88">
        <v>0</v>
      </c>
      <c r="T21" s="121">
        <v>0</v>
      </c>
      <c r="U21" s="88">
        <v>0</v>
      </c>
      <c r="V21" s="88">
        <v>0</v>
      </c>
      <c r="W21" s="88">
        <v>0</v>
      </c>
      <c r="X21" s="88">
        <f t="shared" si="2"/>
        <v>65</v>
      </c>
      <c r="Y21" s="81">
        <f t="shared" si="0"/>
        <v>0.92</v>
      </c>
      <c r="Z21" s="33" t="s">
        <v>83</v>
      </c>
    </row>
    <row r="22" spans="1:26" ht="22.5" x14ac:dyDescent="0.25">
      <c r="A22" s="118" t="s">
        <v>203</v>
      </c>
      <c r="B22" s="87">
        <f t="shared" si="1"/>
        <v>9</v>
      </c>
      <c r="C22" s="83" t="s">
        <v>125</v>
      </c>
      <c r="D22" s="80">
        <v>1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99.99</v>
      </c>
      <c r="K22" s="80"/>
      <c r="L22" s="81">
        <v>99.97</v>
      </c>
      <c r="M22" s="80"/>
      <c r="N22" s="80">
        <v>0</v>
      </c>
      <c r="O22" s="80">
        <v>15</v>
      </c>
      <c r="P22" s="80">
        <v>0</v>
      </c>
      <c r="Q22" s="80">
        <v>5</v>
      </c>
      <c r="R22" s="120">
        <v>0</v>
      </c>
      <c r="S22" s="88">
        <v>0</v>
      </c>
      <c r="T22" s="121">
        <v>0</v>
      </c>
      <c r="U22" s="88">
        <v>0</v>
      </c>
      <c r="V22" s="88">
        <v>0</v>
      </c>
      <c r="W22" s="88">
        <v>0</v>
      </c>
      <c r="X22" s="88">
        <f t="shared" si="2"/>
        <v>65</v>
      </c>
      <c r="Y22" s="81">
        <f t="shared" si="0"/>
        <v>0.92</v>
      </c>
      <c r="Z22" s="33" t="s">
        <v>81</v>
      </c>
    </row>
    <row r="23" spans="1:26" ht="21.6" customHeight="1" x14ac:dyDescent="0.25">
      <c r="A23" s="118" t="s">
        <v>204</v>
      </c>
      <c r="B23" s="87">
        <f t="shared" si="1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100</v>
      </c>
      <c r="K23" s="80"/>
      <c r="L23" s="81">
        <v>100</v>
      </c>
      <c r="M23" s="80"/>
      <c r="N23" s="80">
        <v>0</v>
      </c>
      <c r="O23" s="80">
        <v>15</v>
      </c>
      <c r="P23" s="80">
        <v>0</v>
      </c>
      <c r="Q23" s="80">
        <v>5</v>
      </c>
      <c r="R23" s="120">
        <v>0</v>
      </c>
      <c r="S23" s="88">
        <v>0</v>
      </c>
      <c r="T23" s="121">
        <v>0</v>
      </c>
      <c r="U23" s="88">
        <v>0</v>
      </c>
      <c r="V23" s="88">
        <v>0</v>
      </c>
      <c r="W23" s="88">
        <v>0</v>
      </c>
      <c r="X23" s="88">
        <f t="shared" si="2"/>
        <v>65</v>
      </c>
      <c r="Y23" s="81">
        <f t="shared" si="0"/>
        <v>0.92</v>
      </c>
      <c r="Z23" s="33" t="s">
        <v>83</v>
      </c>
    </row>
    <row r="24" spans="1:26" ht="31.9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99.11</v>
      </c>
      <c r="K24" s="80"/>
      <c r="L24" s="81">
        <v>99.64</v>
      </c>
      <c r="M24" s="80"/>
      <c r="N24" s="80">
        <v>0</v>
      </c>
      <c r="O24" s="80">
        <v>15</v>
      </c>
      <c r="P24" s="80">
        <v>0</v>
      </c>
      <c r="Q24" s="80">
        <v>5</v>
      </c>
      <c r="R24" s="120">
        <v>0</v>
      </c>
      <c r="S24" s="88">
        <v>0</v>
      </c>
      <c r="T24" s="121">
        <v>0</v>
      </c>
      <c r="U24" s="88">
        <v>0</v>
      </c>
      <c r="V24" s="88">
        <v>0</v>
      </c>
      <c r="W24" s="88">
        <v>0</v>
      </c>
      <c r="X24" s="88">
        <f t="shared" si="2"/>
        <v>65</v>
      </c>
      <c r="Y24" s="81">
        <f t="shared" si="0"/>
        <v>0.92</v>
      </c>
      <c r="Z24" s="33" t="s">
        <v>82</v>
      </c>
    </row>
    <row r="25" spans="1:26" ht="22.5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0.52</v>
      </c>
      <c r="G25" s="80">
        <v>15</v>
      </c>
      <c r="H25" s="80">
        <v>0</v>
      </c>
      <c r="I25" s="80">
        <v>15</v>
      </c>
      <c r="J25" s="81">
        <v>99.9</v>
      </c>
      <c r="K25" s="80"/>
      <c r="L25" s="81">
        <v>99.9</v>
      </c>
      <c r="M25" s="80"/>
      <c r="N25" s="80">
        <v>0</v>
      </c>
      <c r="O25" s="80">
        <v>15</v>
      </c>
      <c r="P25" s="80">
        <v>0</v>
      </c>
      <c r="Q25" s="80">
        <v>5</v>
      </c>
      <c r="R25" s="120">
        <v>0</v>
      </c>
      <c r="S25" s="88">
        <v>0</v>
      </c>
      <c r="T25" s="121">
        <v>0</v>
      </c>
      <c r="U25" s="88">
        <v>0</v>
      </c>
      <c r="V25" s="88">
        <v>0</v>
      </c>
      <c r="W25" s="88">
        <v>0</v>
      </c>
      <c r="X25" s="88">
        <f t="shared" si="2"/>
        <v>65</v>
      </c>
      <c r="Y25" s="81">
        <f t="shared" si="0"/>
        <v>0.92</v>
      </c>
      <c r="Z25" s="33" t="s">
        <v>83</v>
      </c>
    </row>
    <row r="26" spans="1:26" ht="22.5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99.93</v>
      </c>
      <c r="K26" s="80"/>
      <c r="L26" s="81">
        <v>99.71</v>
      </c>
      <c r="M26" s="80"/>
      <c r="N26" s="80">
        <v>1</v>
      </c>
      <c r="O26" s="80">
        <v>15</v>
      </c>
      <c r="P26" s="80">
        <v>0</v>
      </c>
      <c r="Q26" s="80">
        <v>5</v>
      </c>
      <c r="R26" s="120">
        <v>0</v>
      </c>
      <c r="S26" s="88">
        <v>0</v>
      </c>
      <c r="T26" s="121">
        <v>8.0000000000000002E-3</v>
      </c>
      <c r="U26" s="88">
        <v>0</v>
      </c>
      <c r="V26" s="88">
        <v>0</v>
      </c>
      <c r="W26" s="88">
        <v>0</v>
      </c>
      <c r="X26" s="88">
        <f t="shared" si="2"/>
        <v>65</v>
      </c>
      <c r="Y26" s="81">
        <f t="shared" si="0"/>
        <v>0.92</v>
      </c>
      <c r="Z26" s="33" t="s">
        <v>83</v>
      </c>
    </row>
    <row r="27" spans="1:26" ht="22.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99.99</v>
      </c>
      <c r="K27" s="80"/>
      <c r="L27" s="81">
        <v>99.99</v>
      </c>
      <c r="M27" s="80"/>
      <c r="N27" s="80">
        <v>1</v>
      </c>
      <c r="O27" s="80">
        <v>15</v>
      </c>
      <c r="P27" s="80">
        <v>1</v>
      </c>
      <c r="Q27" s="80">
        <v>0</v>
      </c>
      <c r="R27" s="120">
        <v>0</v>
      </c>
      <c r="S27" s="88">
        <v>0</v>
      </c>
      <c r="T27" s="121">
        <v>0</v>
      </c>
      <c r="U27" s="88">
        <v>0</v>
      </c>
      <c r="V27" s="88">
        <v>0</v>
      </c>
      <c r="W27" s="88">
        <v>0</v>
      </c>
      <c r="X27" s="88">
        <f t="shared" si="2"/>
        <v>60</v>
      </c>
      <c r="Y27" s="81">
        <f t="shared" si="0"/>
        <v>0.85</v>
      </c>
      <c r="Z27" s="33" t="s">
        <v>83</v>
      </c>
    </row>
    <row r="28" spans="1:26" ht="22.5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99.74</v>
      </c>
      <c r="K28" s="80"/>
      <c r="L28" s="81">
        <v>99.92</v>
      </c>
      <c r="M28" s="80"/>
      <c r="N28" s="80">
        <v>0</v>
      </c>
      <c r="O28" s="80">
        <v>15</v>
      </c>
      <c r="P28" s="80">
        <v>0</v>
      </c>
      <c r="Q28" s="80">
        <v>5</v>
      </c>
      <c r="R28" s="120">
        <v>0</v>
      </c>
      <c r="S28" s="88">
        <v>0</v>
      </c>
      <c r="T28" s="121">
        <v>0</v>
      </c>
      <c r="U28" s="88">
        <v>0</v>
      </c>
      <c r="V28" s="88">
        <v>0</v>
      </c>
      <c r="W28" s="88">
        <v>0</v>
      </c>
      <c r="X28" s="88">
        <f t="shared" si="2"/>
        <v>65</v>
      </c>
      <c r="Y28" s="81">
        <f t="shared" si="0"/>
        <v>0.92</v>
      </c>
      <c r="Z28" s="33" t="s">
        <v>83</v>
      </c>
    </row>
    <row r="29" spans="1:26" ht="33.75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99.99</v>
      </c>
      <c r="K29" s="80"/>
      <c r="L29" s="81">
        <v>99.9</v>
      </c>
      <c r="M29" s="80"/>
      <c r="N29" s="80">
        <v>0</v>
      </c>
      <c r="O29" s="80">
        <v>15</v>
      </c>
      <c r="P29" s="80">
        <v>0</v>
      </c>
      <c r="Q29" s="80">
        <v>5</v>
      </c>
      <c r="R29" s="120">
        <v>0</v>
      </c>
      <c r="S29" s="88">
        <v>0</v>
      </c>
      <c r="T29" s="121">
        <v>1E-3</v>
      </c>
      <c r="U29" s="88">
        <v>0</v>
      </c>
      <c r="V29" s="88">
        <v>0</v>
      </c>
      <c r="W29" s="88">
        <v>0</v>
      </c>
      <c r="X29" s="88">
        <f t="shared" si="2"/>
        <v>65</v>
      </c>
      <c r="Y29" s="81">
        <f t="shared" si="0"/>
        <v>0.92</v>
      </c>
      <c r="Z29" s="33" t="s">
        <v>83</v>
      </c>
    </row>
    <row r="30" spans="1:26" ht="24.75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99.99</v>
      </c>
      <c r="K30" s="80"/>
      <c r="L30" s="81">
        <v>99.42</v>
      </c>
      <c r="M30" s="80"/>
      <c r="N30" s="80">
        <v>0</v>
      </c>
      <c r="O30" s="80">
        <v>15</v>
      </c>
      <c r="P30" s="80">
        <v>0</v>
      </c>
      <c r="Q30" s="80">
        <v>5</v>
      </c>
      <c r="R30" s="120">
        <v>1E-3</v>
      </c>
      <c r="S30" s="88">
        <v>0</v>
      </c>
      <c r="T30" s="121">
        <v>3.0000000000000001E-3</v>
      </c>
      <c r="U30" s="88">
        <v>0</v>
      </c>
      <c r="V30" s="88">
        <v>0</v>
      </c>
      <c r="W30" s="88">
        <v>0</v>
      </c>
      <c r="X30" s="88">
        <f t="shared" si="2"/>
        <v>65</v>
      </c>
      <c r="Y30" s="81">
        <f t="shared" si="0"/>
        <v>0.92</v>
      </c>
      <c r="Z30" s="33" t="s">
        <v>83</v>
      </c>
    </row>
    <row r="31" spans="1:26" ht="22.5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99.99</v>
      </c>
      <c r="K31" s="80"/>
      <c r="L31" s="81">
        <v>99.99</v>
      </c>
      <c r="M31" s="80"/>
      <c r="N31" s="80">
        <v>0</v>
      </c>
      <c r="O31" s="80">
        <v>15</v>
      </c>
      <c r="P31" s="135">
        <v>1</v>
      </c>
      <c r="Q31" s="135">
        <v>0</v>
      </c>
      <c r="R31" s="120">
        <v>0</v>
      </c>
      <c r="S31" s="88">
        <v>0</v>
      </c>
      <c r="T31" s="121">
        <v>0</v>
      </c>
      <c r="U31" s="88">
        <v>0</v>
      </c>
      <c r="V31" s="88">
        <v>0</v>
      </c>
      <c r="W31" s="88">
        <v>0</v>
      </c>
      <c r="X31" s="88">
        <f t="shared" si="2"/>
        <v>60</v>
      </c>
      <c r="Y31" s="81">
        <f t="shared" si="0"/>
        <v>0.85</v>
      </c>
      <c r="Z31" s="33" t="s">
        <v>83</v>
      </c>
    </row>
    <row r="32" spans="1:26" ht="22.5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1.8399187019707698E-2</v>
      </c>
      <c r="G32" s="80">
        <v>15</v>
      </c>
      <c r="H32" s="80">
        <v>0</v>
      </c>
      <c r="I32" s="80">
        <v>15</v>
      </c>
      <c r="J32" s="81">
        <v>99.96</v>
      </c>
      <c r="K32" s="80"/>
      <c r="L32" s="81">
        <v>99.67</v>
      </c>
      <c r="M32" s="80"/>
      <c r="N32" s="80">
        <v>0</v>
      </c>
      <c r="O32" s="80">
        <v>15</v>
      </c>
      <c r="P32" s="80">
        <v>0</v>
      </c>
      <c r="Q32" s="80">
        <v>5</v>
      </c>
      <c r="R32" s="120">
        <v>0</v>
      </c>
      <c r="S32" s="88">
        <v>0</v>
      </c>
      <c r="T32" s="121">
        <v>8.0000000000000002E-3</v>
      </c>
      <c r="U32" s="88">
        <v>0</v>
      </c>
      <c r="V32" s="88">
        <v>0</v>
      </c>
      <c r="W32" s="88">
        <v>0</v>
      </c>
      <c r="X32" s="88">
        <f t="shared" si="2"/>
        <v>65</v>
      </c>
      <c r="Y32" s="81">
        <f t="shared" si="0"/>
        <v>0.92</v>
      </c>
      <c r="Z32" s="33" t="s">
        <v>81</v>
      </c>
    </row>
    <row r="33" spans="1:26" ht="33.75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99.99</v>
      </c>
      <c r="K33" s="80"/>
      <c r="L33" s="81">
        <v>100</v>
      </c>
      <c r="M33" s="80"/>
      <c r="N33" s="80">
        <v>1</v>
      </c>
      <c r="O33" s="80">
        <v>15</v>
      </c>
      <c r="P33" s="80">
        <v>0</v>
      </c>
      <c r="Q33" s="80">
        <v>5</v>
      </c>
      <c r="R33" s="120">
        <v>0</v>
      </c>
      <c r="S33" s="88">
        <v>0</v>
      </c>
      <c r="T33" s="121">
        <v>0</v>
      </c>
      <c r="U33" s="88">
        <v>0</v>
      </c>
      <c r="V33" s="88">
        <v>0</v>
      </c>
      <c r="W33" s="88">
        <v>0</v>
      </c>
      <c r="X33" s="88">
        <f t="shared" si="2"/>
        <v>65</v>
      </c>
      <c r="Y33" s="81">
        <f t="shared" si="0"/>
        <v>0.92</v>
      </c>
      <c r="Z33" s="33" t="s">
        <v>83</v>
      </c>
    </row>
    <row r="34" spans="1:26" ht="22.5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98.03</v>
      </c>
      <c r="K34" s="80"/>
      <c r="L34" s="81">
        <v>99.55</v>
      </c>
      <c r="M34" s="80"/>
      <c r="N34" s="80">
        <v>1</v>
      </c>
      <c r="O34" s="80">
        <v>15</v>
      </c>
      <c r="P34" s="80">
        <v>0</v>
      </c>
      <c r="Q34" s="80">
        <v>5</v>
      </c>
      <c r="R34" s="120">
        <v>0</v>
      </c>
      <c r="S34" s="88">
        <v>0</v>
      </c>
      <c r="T34" s="121">
        <v>0</v>
      </c>
      <c r="U34" s="88">
        <v>0</v>
      </c>
      <c r="V34" s="88">
        <v>0</v>
      </c>
      <c r="W34" s="88">
        <v>0</v>
      </c>
      <c r="X34" s="88">
        <f t="shared" si="2"/>
        <v>65</v>
      </c>
      <c r="Y34" s="81">
        <f t="shared" si="0"/>
        <v>0.92</v>
      </c>
      <c r="Z34" s="33" t="s">
        <v>84</v>
      </c>
    </row>
    <row r="35" spans="1:26" ht="22.5" x14ac:dyDescent="0.25">
      <c r="A35" s="118" t="s">
        <v>216</v>
      </c>
      <c r="B35" s="87">
        <f t="shared" si="3"/>
        <v>22</v>
      </c>
      <c r="C35" s="83" t="s">
        <v>138</v>
      </c>
      <c r="D35" s="80">
        <v>0</v>
      </c>
      <c r="E35" s="80">
        <v>15</v>
      </c>
      <c r="F35" s="92">
        <v>0</v>
      </c>
      <c r="G35" s="80">
        <v>15</v>
      </c>
      <c r="H35" s="80">
        <v>0</v>
      </c>
      <c r="I35" s="80">
        <v>15</v>
      </c>
      <c r="J35" s="81">
        <v>99.69</v>
      </c>
      <c r="K35" s="80"/>
      <c r="L35" s="81">
        <v>99.59</v>
      </c>
      <c r="M35" s="80"/>
      <c r="N35" s="80">
        <v>0</v>
      </c>
      <c r="O35" s="80">
        <v>15</v>
      </c>
      <c r="P35" s="80">
        <v>0</v>
      </c>
      <c r="Q35" s="80">
        <v>5</v>
      </c>
      <c r="R35" s="120">
        <v>0</v>
      </c>
      <c r="S35" s="88">
        <v>0</v>
      </c>
      <c r="T35" s="121">
        <v>0</v>
      </c>
      <c r="U35" s="88">
        <v>0</v>
      </c>
      <c r="V35" s="88">
        <v>0</v>
      </c>
      <c r="W35" s="88">
        <v>0</v>
      </c>
      <c r="X35" s="88">
        <f t="shared" si="2"/>
        <v>65</v>
      </c>
      <c r="Y35" s="81">
        <f t="shared" si="0"/>
        <v>0.92</v>
      </c>
      <c r="Z35" s="33" t="s">
        <v>81</v>
      </c>
    </row>
    <row r="36" spans="1:26" ht="22.5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99.78</v>
      </c>
      <c r="K36" s="80"/>
      <c r="L36" s="81">
        <v>99.87</v>
      </c>
      <c r="M36" s="80"/>
      <c r="N36" s="80">
        <v>1</v>
      </c>
      <c r="O36" s="80">
        <v>15</v>
      </c>
      <c r="P36" s="80">
        <v>0</v>
      </c>
      <c r="Q36" s="80">
        <v>5</v>
      </c>
      <c r="R36" s="120">
        <v>0</v>
      </c>
      <c r="S36" s="88">
        <v>0</v>
      </c>
      <c r="T36" s="121">
        <v>4.0000000000000001E-3</v>
      </c>
      <c r="U36" s="88">
        <v>0</v>
      </c>
      <c r="V36" s="88">
        <v>0</v>
      </c>
      <c r="W36" s="88">
        <v>0</v>
      </c>
      <c r="X36" s="88">
        <f t="shared" si="2"/>
        <v>65</v>
      </c>
      <c r="Y36" s="81">
        <f t="shared" si="0"/>
        <v>0.92</v>
      </c>
      <c r="Z36" s="33" t="s">
        <v>83</v>
      </c>
    </row>
    <row r="37" spans="1:26" s="24" customFormat="1" ht="22.5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99.99</v>
      </c>
      <c r="K37" s="80"/>
      <c r="L37" s="81">
        <v>99.83</v>
      </c>
      <c r="M37" s="80"/>
      <c r="N37" s="80">
        <v>1</v>
      </c>
      <c r="O37" s="80">
        <v>15</v>
      </c>
      <c r="P37" s="80">
        <v>0</v>
      </c>
      <c r="Q37" s="80">
        <v>5</v>
      </c>
      <c r="R37" s="120">
        <v>0</v>
      </c>
      <c r="S37" s="88">
        <v>0</v>
      </c>
      <c r="T37" s="121">
        <v>0</v>
      </c>
      <c r="U37" s="88">
        <v>0</v>
      </c>
      <c r="V37" s="88">
        <v>0</v>
      </c>
      <c r="W37" s="88">
        <v>0</v>
      </c>
      <c r="X37" s="88">
        <f t="shared" si="2"/>
        <v>65</v>
      </c>
      <c r="Y37" s="81">
        <f t="shared" si="0"/>
        <v>0.92</v>
      </c>
      <c r="Z37" s="33" t="s">
        <v>81</v>
      </c>
    </row>
    <row r="38" spans="1:26" ht="22.5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99.97</v>
      </c>
      <c r="K38" s="80"/>
      <c r="L38" s="81">
        <v>99.96</v>
      </c>
      <c r="M38" s="80"/>
      <c r="N38" s="80">
        <v>1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0</v>
      </c>
      <c r="U38" s="88">
        <v>0</v>
      </c>
      <c r="V38" s="88">
        <v>0</v>
      </c>
      <c r="W38" s="88">
        <v>0</v>
      </c>
      <c r="X38" s="88">
        <f t="shared" si="2"/>
        <v>65</v>
      </c>
      <c r="Y38" s="81">
        <f t="shared" si="0"/>
        <v>0.92</v>
      </c>
      <c r="Z38" s="33" t="s">
        <v>83</v>
      </c>
    </row>
    <row r="39" spans="1:26" ht="22.5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100</v>
      </c>
      <c r="K39" s="80"/>
      <c r="L39" s="81">
        <v>99.98</v>
      </c>
      <c r="M39" s="80"/>
      <c r="N39" s="80">
        <v>0</v>
      </c>
      <c r="O39" s="80">
        <v>15</v>
      </c>
      <c r="P39" s="80">
        <v>0</v>
      </c>
      <c r="Q39" s="80">
        <v>5</v>
      </c>
      <c r="R39" s="120">
        <v>0</v>
      </c>
      <c r="S39" s="88">
        <v>0</v>
      </c>
      <c r="T39" s="121">
        <v>1E-3</v>
      </c>
      <c r="U39" s="88">
        <v>0</v>
      </c>
      <c r="V39" s="88">
        <v>0</v>
      </c>
      <c r="W39" s="88">
        <v>0</v>
      </c>
      <c r="X39" s="88">
        <f t="shared" si="2"/>
        <v>65</v>
      </c>
      <c r="Y39" s="81">
        <f t="shared" si="0"/>
        <v>0.92</v>
      </c>
      <c r="Z39" s="33" t="s">
        <v>83</v>
      </c>
    </row>
    <row r="40" spans="1:26" ht="45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97.8</v>
      </c>
      <c r="K40" s="80"/>
      <c r="L40" s="81">
        <v>99.6</v>
      </c>
      <c r="M40" s="80"/>
      <c r="N40" s="80">
        <v>0</v>
      </c>
      <c r="O40" s="80">
        <v>15</v>
      </c>
      <c r="P40" s="80">
        <v>0</v>
      </c>
      <c r="Q40" s="80">
        <v>5</v>
      </c>
      <c r="R40" s="120">
        <v>0</v>
      </c>
      <c r="S40" s="88">
        <v>0</v>
      </c>
      <c r="T40" s="121">
        <v>0</v>
      </c>
      <c r="U40" s="88">
        <v>0</v>
      </c>
      <c r="V40" s="88">
        <v>0</v>
      </c>
      <c r="W40" s="88">
        <v>0</v>
      </c>
      <c r="X40" s="88">
        <f t="shared" si="2"/>
        <v>65</v>
      </c>
      <c r="Y40" s="81">
        <f t="shared" si="0"/>
        <v>0.92</v>
      </c>
      <c r="Z40" s="33" t="s">
        <v>81</v>
      </c>
    </row>
    <row r="41" spans="1:26" ht="22.5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99.99</v>
      </c>
      <c r="K41" s="80"/>
      <c r="L41" s="81">
        <v>99.86</v>
      </c>
      <c r="M41" s="80"/>
      <c r="N41" s="80">
        <v>1</v>
      </c>
      <c r="O41" s="80">
        <v>15</v>
      </c>
      <c r="P41" s="80">
        <v>0</v>
      </c>
      <c r="Q41" s="80">
        <v>5</v>
      </c>
      <c r="R41" s="120">
        <v>0</v>
      </c>
      <c r="S41" s="88">
        <v>0</v>
      </c>
      <c r="T41" s="121">
        <v>0.02</v>
      </c>
      <c r="U41" s="88">
        <v>10</v>
      </c>
      <c r="V41" s="88">
        <v>0</v>
      </c>
      <c r="W41" s="88">
        <v>0</v>
      </c>
      <c r="X41" s="88">
        <f t="shared" si="2"/>
        <v>55</v>
      </c>
      <c r="Y41" s="81">
        <f t="shared" si="0"/>
        <v>0.77</v>
      </c>
      <c r="Z41" s="33" t="s">
        <v>83</v>
      </c>
    </row>
    <row r="42" spans="1:26" ht="24.75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99.99</v>
      </c>
      <c r="K42" s="80"/>
      <c r="L42" s="81">
        <v>99.92</v>
      </c>
      <c r="M42" s="80"/>
      <c r="N42" s="80">
        <v>1</v>
      </c>
      <c r="O42" s="80">
        <v>15</v>
      </c>
      <c r="P42" s="80">
        <v>0</v>
      </c>
      <c r="Q42" s="80">
        <v>5</v>
      </c>
      <c r="R42" s="120">
        <v>0</v>
      </c>
      <c r="S42" s="88">
        <v>0</v>
      </c>
      <c r="T42" s="121">
        <v>0</v>
      </c>
      <c r="U42" s="88">
        <v>0</v>
      </c>
      <c r="V42" s="88">
        <v>0</v>
      </c>
      <c r="W42" s="88">
        <v>0</v>
      </c>
      <c r="X42" s="88">
        <f t="shared" si="2"/>
        <v>65</v>
      </c>
      <c r="Y42" s="81">
        <f t="shared" si="0"/>
        <v>0.92</v>
      </c>
      <c r="Z42" s="33" t="s">
        <v>83</v>
      </c>
    </row>
    <row r="43" spans="1:26" ht="22.5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92">
        <v>0</v>
      </c>
      <c r="G43" s="80">
        <v>15</v>
      </c>
      <c r="H43" s="80">
        <v>0</v>
      </c>
      <c r="I43" s="80">
        <v>15</v>
      </c>
      <c r="J43" s="81">
        <v>99.99</v>
      </c>
      <c r="K43" s="80"/>
      <c r="L43" s="81">
        <v>99.95</v>
      </c>
      <c r="M43" s="80"/>
      <c r="N43" s="80">
        <v>1</v>
      </c>
      <c r="O43" s="80">
        <v>15</v>
      </c>
      <c r="P43" s="80">
        <v>0</v>
      </c>
      <c r="Q43" s="80">
        <v>5</v>
      </c>
      <c r="R43" s="120">
        <v>0</v>
      </c>
      <c r="S43" s="88">
        <v>0</v>
      </c>
      <c r="T43" s="121">
        <v>1E-3</v>
      </c>
      <c r="U43" s="88">
        <v>0</v>
      </c>
      <c r="V43" s="88">
        <v>0</v>
      </c>
      <c r="W43" s="88">
        <v>0</v>
      </c>
      <c r="X43" s="88">
        <f t="shared" si="2"/>
        <v>65</v>
      </c>
      <c r="Y43" s="81">
        <f t="shared" si="0"/>
        <v>0.92</v>
      </c>
      <c r="Z43" s="33" t="s">
        <v>83</v>
      </c>
    </row>
    <row r="44" spans="1:26" ht="22.5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100</v>
      </c>
      <c r="K44" s="80"/>
      <c r="L44" s="81">
        <v>100</v>
      </c>
      <c r="M44" s="80"/>
      <c r="N44" s="80">
        <v>0</v>
      </c>
      <c r="O44" s="80">
        <v>15</v>
      </c>
      <c r="P44" s="80">
        <v>0</v>
      </c>
      <c r="Q44" s="80">
        <v>5</v>
      </c>
      <c r="R44" s="120">
        <v>0</v>
      </c>
      <c r="S44" s="88">
        <v>0</v>
      </c>
      <c r="T44" s="121">
        <v>0</v>
      </c>
      <c r="U44" s="88">
        <v>0</v>
      </c>
      <c r="V44" s="88">
        <v>0</v>
      </c>
      <c r="W44" s="88">
        <v>0</v>
      </c>
      <c r="X44" s="88">
        <f t="shared" si="2"/>
        <v>65</v>
      </c>
      <c r="Y44" s="81">
        <f t="shared" si="0"/>
        <v>0.92</v>
      </c>
      <c r="Z44" s="33" t="s">
        <v>82</v>
      </c>
    </row>
    <row r="45" spans="1:26" ht="22.5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100</v>
      </c>
      <c r="K45" s="80"/>
      <c r="L45" s="81">
        <v>100</v>
      </c>
      <c r="M45" s="80"/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0</v>
      </c>
      <c r="U45" s="88">
        <v>0</v>
      </c>
      <c r="V45" s="88">
        <v>0</v>
      </c>
      <c r="W45" s="88">
        <v>0</v>
      </c>
      <c r="X45" s="88">
        <f t="shared" si="2"/>
        <v>65</v>
      </c>
      <c r="Y45" s="81">
        <f t="shared" si="0"/>
        <v>0.92</v>
      </c>
      <c r="Z45" s="33" t="s">
        <v>83</v>
      </c>
    </row>
    <row r="46" spans="1:26" ht="22.5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100</v>
      </c>
      <c r="K46" s="80"/>
      <c r="L46" s="81">
        <v>99.97</v>
      </c>
      <c r="M46" s="80"/>
      <c r="N46" s="80">
        <v>0</v>
      </c>
      <c r="O46" s="80">
        <v>15</v>
      </c>
      <c r="P46" s="80">
        <v>0</v>
      </c>
      <c r="Q46" s="80">
        <v>5</v>
      </c>
      <c r="R46" s="120">
        <v>0</v>
      </c>
      <c r="S46" s="88">
        <v>0</v>
      </c>
      <c r="T46" s="121">
        <v>0</v>
      </c>
      <c r="U46" s="88">
        <v>0</v>
      </c>
      <c r="V46" s="88">
        <v>0</v>
      </c>
      <c r="W46" s="88">
        <v>0</v>
      </c>
      <c r="X46" s="88">
        <f t="shared" si="2"/>
        <v>65</v>
      </c>
      <c r="Y46" s="81">
        <f t="shared" si="0"/>
        <v>0.92</v>
      </c>
      <c r="Z46" s="33" t="s">
        <v>83</v>
      </c>
    </row>
    <row r="47" spans="1:26" ht="22.5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92">
        <v>0</v>
      </c>
      <c r="G47" s="80">
        <v>15</v>
      </c>
      <c r="H47" s="80">
        <v>0</v>
      </c>
      <c r="I47" s="80">
        <v>15</v>
      </c>
      <c r="J47" s="81">
        <v>100</v>
      </c>
      <c r="K47" s="80"/>
      <c r="L47" s="81">
        <v>100</v>
      </c>
      <c r="M47" s="80"/>
      <c r="N47" s="80">
        <v>1</v>
      </c>
      <c r="O47" s="80">
        <v>15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88">
        <v>0</v>
      </c>
      <c r="W47" s="88">
        <v>0</v>
      </c>
      <c r="X47" s="88">
        <f t="shared" si="2"/>
        <v>65</v>
      </c>
      <c r="Y47" s="81">
        <f t="shared" si="0"/>
        <v>0.92</v>
      </c>
      <c r="Z47" s="33" t="s">
        <v>83</v>
      </c>
    </row>
    <row r="48" spans="1:26" ht="22.5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99.3</v>
      </c>
      <c r="K48" s="80"/>
      <c r="L48" s="81">
        <v>99.6</v>
      </c>
      <c r="M48" s="80"/>
      <c r="N48" s="80">
        <v>1</v>
      </c>
      <c r="O48" s="80">
        <v>15</v>
      </c>
      <c r="P48" s="80">
        <v>0</v>
      </c>
      <c r="Q48" s="80">
        <v>5</v>
      </c>
      <c r="R48" s="120">
        <v>0</v>
      </c>
      <c r="S48" s="88">
        <v>0</v>
      </c>
      <c r="T48" s="121">
        <v>4.0000000000000001E-3</v>
      </c>
      <c r="U48" s="88">
        <v>0</v>
      </c>
      <c r="V48" s="88">
        <v>0</v>
      </c>
      <c r="W48" s="88">
        <v>0</v>
      </c>
      <c r="X48" s="88">
        <f t="shared" si="2"/>
        <v>65</v>
      </c>
      <c r="Y48" s="81">
        <f t="shared" si="0"/>
        <v>0.92</v>
      </c>
      <c r="Z48" s="33" t="s">
        <v>83</v>
      </c>
    </row>
    <row r="49" spans="1:26" ht="22.5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100</v>
      </c>
      <c r="K49" s="80"/>
      <c r="L49" s="81">
        <v>99.96</v>
      </c>
      <c r="M49" s="80"/>
      <c r="N49" s="80">
        <v>0</v>
      </c>
      <c r="O49" s="80">
        <v>15</v>
      </c>
      <c r="P49" s="80">
        <v>0</v>
      </c>
      <c r="Q49" s="80">
        <v>5</v>
      </c>
      <c r="R49" s="120">
        <v>0</v>
      </c>
      <c r="S49" s="88">
        <v>0</v>
      </c>
      <c r="T49" s="121">
        <v>0</v>
      </c>
      <c r="U49" s="88">
        <v>0</v>
      </c>
      <c r="V49" s="88">
        <v>0</v>
      </c>
      <c r="W49" s="88">
        <v>0</v>
      </c>
      <c r="X49" s="88">
        <f t="shared" si="2"/>
        <v>65</v>
      </c>
      <c r="Y49" s="81">
        <f t="shared" si="0"/>
        <v>0.92</v>
      </c>
      <c r="Z49" s="33" t="s">
        <v>81</v>
      </c>
    </row>
    <row r="50" spans="1:26" ht="22.5" x14ac:dyDescent="0.25">
      <c r="A50" s="118" t="s">
        <v>231</v>
      </c>
      <c r="B50" s="87">
        <f t="shared" si="3"/>
        <v>37</v>
      </c>
      <c r="C50" s="83" t="s">
        <v>153</v>
      </c>
      <c r="D50" s="80">
        <v>1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100</v>
      </c>
      <c r="K50" s="80"/>
      <c r="L50" s="81">
        <v>100</v>
      </c>
      <c r="M50" s="80"/>
      <c r="N50" s="80">
        <v>0</v>
      </c>
      <c r="O50" s="80">
        <v>15</v>
      </c>
      <c r="P50" s="80">
        <v>0</v>
      </c>
      <c r="Q50" s="80">
        <v>5</v>
      </c>
      <c r="R50" s="120">
        <v>0</v>
      </c>
      <c r="S50" s="88">
        <v>0</v>
      </c>
      <c r="T50" s="121">
        <v>0</v>
      </c>
      <c r="U50" s="88">
        <v>0</v>
      </c>
      <c r="V50" s="88">
        <v>0</v>
      </c>
      <c r="W50" s="88">
        <v>0</v>
      </c>
      <c r="X50" s="88">
        <f t="shared" si="2"/>
        <v>65</v>
      </c>
      <c r="Y50" s="81">
        <f t="shared" si="0"/>
        <v>0.92</v>
      </c>
      <c r="Z50" s="33" t="s">
        <v>83</v>
      </c>
    </row>
    <row r="51" spans="1:26" ht="24.75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92">
        <v>0</v>
      </c>
      <c r="G51" s="80">
        <v>15</v>
      </c>
      <c r="H51" s="80">
        <v>0</v>
      </c>
      <c r="I51" s="80">
        <v>15</v>
      </c>
      <c r="J51" s="81">
        <v>99.78</v>
      </c>
      <c r="K51" s="80"/>
      <c r="L51" s="81">
        <v>99.87</v>
      </c>
      <c r="M51" s="80"/>
      <c r="N51" s="80">
        <v>0</v>
      </c>
      <c r="O51" s="80">
        <v>15</v>
      </c>
      <c r="P51" s="80">
        <v>0</v>
      </c>
      <c r="Q51" s="80">
        <v>5</v>
      </c>
      <c r="R51" s="120">
        <v>0</v>
      </c>
      <c r="S51" s="88">
        <v>0</v>
      </c>
      <c r="T51" s="121">
        <v>5.0000000000000001E-3</v>
      </c>
      <c r="U51" s="88">
        <v>0</v>
      </c>
      <c r="V51" s="88">
        <v>0</v>
      </c>
      <c r="W51" s="88">
        <v>0</v>
      </c>
      <c r="X51" s="88">
        <f t="shared" si="2"/>
        <v>65</v>
      </c>
      <c r="Y51" s="81">
        <f t="shared" si="0"/>
        <v>0.92</v>
      </c>
      <c r="Z51" s="33" t="s">
        <v>83</v>
      </c>
    </row>
    <row r="52" spans="1:26" ht="22.5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92">
        <v>0</v>
      </c>
      <c r="G52" s="80">
        <v>15</v>
      </c>
      <c r="H52" s="80">
        <v>0</v>
      </c>
      <c r="I52" s="80">
        <v>15</v>
      </c>
      <c r="J52" s="81">
        <v>99.94</v>
      </c>
      <c r="K52" s="80"/>
      <c r="L52" s="81">
        <v>99.94</v>
      </c>
      <c r="M52" s="80"/>
      <c r="N52" s="80">
        <v>0</v>
      </c>
      <c r="O52" s="80">
        <v>15</v>
      </c>
      <c r="P52" s="80">
        <v>0</v>
      </c>
      <c r="Q52" s="80">
        <v>5</v>
      </c>
      <c r="R52" s="120">
        <v>0</v>
      </c>
      <c r="S52" s="88">
        <v>0</v>
      </c>
      <c r="T52" s="121">
        <v>0</v>
      </c>
      <c r="U52" s="88">
        <v>0</v>
      </c>
      <c r="V52" s="88">
        <v>0</v>
      </c>
      <c r="W52" s="88">
        <v>0</v>
      </c>
      <c r="X52" s="88">
        <f t="shared" si="2"/>
        <v>65</v>
      </c>
      <c r="Y52" s="81">
        <f t="shared" si="0"/>
        <v>0.92</v>
      </c>
      <c r="Z52" s="33" t="s">
        <v>83</v>
      </c>
    </row>
    <row r="53" spans="1:26" ht="22.5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99.99</v>
      </c>
      <c r="K53" s="80"/>
      <c r="L53" s="81">
        <v>100</v>
      </c>
      <c r="M53" s="80"/>
      <c r="N53" s="80">
        <v>0</v>
      </c>
      <c r="O53" s="80">
        <v>15</v>
      </c>
      <c r="P53" s="80">
        <v>0</v>
      </c>
      <c r="Q53" s="80">
        <v>5</v>
      </c>
      <c r="R53" s="120">
        <v>0</v>
      </c>
      <c r="S53" s="88">
        <v>0</v>
      </c>
      <c r="T53" s="121">
        <v>0</v>
      </c>
      <c r="U53" s="88">
        <v>0</v>
      </c>
      <c r="V53" s="88">
        <v>0</v>
      </c>
      <c r="W53" s="88">
        <v>0</v>
      </c>
      <c r="X53" s="88">
        <f t="shared" si="2"/>
        <v>65</v>
      </c>
      <c r="Y53" s="81">
        <f t="shared" si="0"/>
        <v>0.92</v>
      </c>
      <c r="Z53" s="33" t="s">
        <v>83</v>
      </c>
    </row>
    <row r="54" spans="1:26" ht="22.5" x14ac:dyDescent="0.25">
      <c r="A54" s="118" t="s">
        <v>235</v>
      </c>
      <c r="B54" s="87">
        <f t="shared" si="3"/>
        <v>41</v>
      </c>
      <c r="C54" s="90" t="s">
        <v>157</v>
      </c>
      <c r="D54" s="80">
        <v>1</v>
      </c>
      <c r="E54" s="80">
        <v>15</v>
      </c>
      <c r="F54" s="92">
        <v>3.6060669771067566</v>
      </c>
      <c r="G54" s="80">
        <v>15</v>
      </c>
      <c r="H54" s="80">
        <v>0</v>
      </c>
      <c r="I54" s="80">
        <v>15</v>
      </c>
      <c r="J54" s="81">
        <v>99.94</v>
      </c>
      <c r="K54" s="80"/>
      <c r="L54" s="81">
        <v>99.96</v>
      </c>
      <c r="M54" s="80"/>
      <c r="N54" s="134">
        <v>4</v>
      </c>
      <c r="O54" s="134">
        <v>0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88">
        <v>0</v>
      </c>
      <c r="W54" s="88">
        <v>0</v>
      </c>
      <c r="X54" s="88">
        <f t="shared" si="2"/>
        <v>50</v>
      </c>
      <c r="Y54" s="81">
        <f t="shared" si="0"/>
        <v>0.7</v>
      </c>
      <c r="Z54" s="33" t="s">
        <v>83</v>
      </c>
    </row>
    <row r="55" spans="1:26" ht="22.5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99.26</v>
      </c>
      <c r="K55" s="80"/>
      <c r="L55" s="81">
        <v>99.75</v>
      </c>
      <c r="M55" s="80"/>
      <c r="N55" s="80">
        <v>1</v>
      </c>
      <c r="O55" s="80">
        <v>15</v>
      </c>
      <c r="P55" s="80">
        <v>0</v>
      </c>
      <c r="Q55" s="80">
        <v>5</v>
      </c>
      <c r="R55" s="120">
        <v>0</v>
      </c>
      <c r="S55" s="88">
        <v>0</v>
      </c>
      <c r="T55" s="121">
        <v>1E-3</v>
      </c>
      <c r="U55" s="88">
        <v>0</v>
      </c>
      <c r="V55" s="88">
        <v>0</v>
      </c>
      <c r="W55" s="88">
        <v>0</v>
      </c>
      <c r="X55" s="88">
        <f t="shared" si="2"/>
        <v>65</v>
      </c>
      <c r="Y55" s="81">
        <f t="shared" si="0"/>
        <v>0.92</v>
      </c>
      <c r="Z55" s="33" t="s">
        <v>83</v>
      </c>
    </row>
    <row r="56" spans="1:26" ht="22.5" x14ac:dyDescent="0.25">
      <c r="A56" s="118" t="s">
        <v>237</v>
      </c>
      <c r="B56" s="87">
        <f t="shared" si="3"/>
        <v>43</v>
      </c>
      <c r="C56" s="83" t="s">
        <v>159</v>
      </c>
      <c r="D56" s="80">
        <v>0</v>
      </c>
      <c r="E56" s="80">
        <v>15</v>
      </c>
      <c r="F56" s="92">
        <v>0</v>
      </c>
      <c r="G56" s="80">
        <v>15</v>
      </c>
      <c r="H56" s="80">
        <v>0</v>
      </c>
      <c r="I56" s="80">
        <v>15</v>
      </c>
      <c r="J56" s="81">
        <v>99.99</v>
      </c>
      <c r="K56" s="80"/>
      <c r="L56" s="81">
        <v>99.31</v>
      </c>
      <c r="M56" s="80"/>
      <c r="N56" s="135">
        <v>2</v>
      </c>
      <c r="O56" s="135">
        <v>5</v>
      </c>
      <c r="P56" s="80">
        <v>0</v>
      </c>
      <c r="Q56" s="80">
        <v>5</v>
      </c>
      <c r="R56" s="120">
        <v>0</v>
      </c>
      <c r="S56" s="88">
        <v>0</v>
      </c>
      <c r="T56" s="121">
        <v>0</v>
      </c>
      <c r="U56" s="88">
        <v>0</v>
      </c>
      <c r="V56" s="88">
        <v>0</v>
      </c>
      <c r="W56" s="88">
        <v>0</v>
      </c>
      <c r="X56" s="88">
        <f t="shared" si="2"/>
        <v>55</v>
      </c>
      <c r="Y56" s="81">
        <f t="shared" si="0"/>
        <v>0.77</v>
      </c>
      <c r="Z56" s="33" t="s">
        <v>81</v>
      </c>
    </row>
    <row r="57" spans="1:26" ht="33.75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99.34</v>
      </c>
      <c r="K57" s="80"/>
      <c r="L57" s="81">
        <v>98.89</v>
      </c>
      <c r="M57" s="80"/>
      <c r="N57" s="80">
        <v>1</v>
      </c>
      <c r="O57" s="80">
        <v>15</v>
      </c>
      <c r="P57" s="80">
        <v>0</v>
      </c>
      <c r="Q57" s="80">
        <v>5</v>
      </c>
      <c r="R57" s="120">
        <v>7.0000000000000001E-3</v>
      </c>
      <c r="S57" s="88">
        <v>0</v>
      </c>
      <c r="T57" s="121">
        <v>0</v>
      </c>
      <c r="U57" s="88">
        <v>0</v>
      </c>
      <c r="V57" s="137">
        <v>7</v>
      </c>
      <c r="W57" s="137">
        <v>20</v>
      </c>
      <c r="X57" s="88">
        <f t="shared" si="2"/>
        <v>45</v>
      </c>
      <c r="Y57" s="81">
        <f t="shared" si="0"/>
        <v>0.63</v>
      </c>
      <c r="Z57" s="33" t="s">
        <v>84</v>
      </c>
    </row>
    <row r="58" spans="1:26" ht="22.5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99.87</v>
      </c>
      <c r="K58" s="80"/>
      <c r="L58" s="81">
        <v>99.93</v>
      </c>
      <c r="M58" s="80"/>
      <c r="N58" s="80">
        <v>0</v>
      </c>
      <c r="O58" s="80">
        <v>15</v>
      </c>
      <c r="P58" s="80">
        <v>0</v>
      </c>
      <c r="Q58" s="80">
        <v>5</v>
      </c>
      <c r="R58" s="120">
        <v>0</v>
      </c>
      <c r="S58" s="88">
        <v>0</v>
      </c>
      <c r="T58" s="121">
        <v>0</v>
      </c>
      <c r="U58" s="88">
        <v>0</v>
      </c>
      <c r="V58" s="88">
        <v>0</v>
      </c>
      <c r="W58" s="88">
        <v>0</v>
      </c>
      <c r="X58" s="88">
        <f t="shared" si="2"/>
        <v>65</v>
      </c>
      <c r="Y58" s="81">
        <f t="shared" si="0"/>
        <v>0.92</v>
      </c>
      <c r="Z58" s="33" t="s">
        <v>81</v>
      </c>
    </row>
    <row r="59" spans="1:26" ht="22.5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99.99</v>
      </c>
      <c r="K59" s="80"/>
      <c r="L59" s="81">
        <v>99.88</v>
      </c>
      <c r="M59" s="80"/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0</v>
      </c>
      <c r="U59" s="88">
        <v>0</v>
      </c>
      <c r="V59" s="88">
        <v>0</v>
      </c>
      <c r="W59" s="88">
        <v>0</v>
      </c>
      <c r="X59" s="88">
        <f>E59+G59+I59+K59+M59+O59+Q59-S59-U59-W59</f>
        <v>65</v>
      </c>
      <c r="Y59" s="81">
        <f t="shared" si="0"/>
        <v>0.92</v>
      </c>
      <c r="Z59" s="33" t="s">
        <v>82</v>
      </c>
    </row>
    <row r="60" spans="1:26" ht="24.75" x14ac:dyDescent="0.25">
      <c r="A60" s="118" t="s">
        <v>241</v>
      </c>
      <c r="B60" s="87">
        <f t="shared" si="3"/>
        <v>47</v>
      </c>
      <c r="C60" s="83" t="s">
        <v>163</v>
      </c>
      <c r="D60" s="80">
        <v>1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100</v>
      </c>
      <c r="K60" s="80"/>
      <c r="L60" s="81">
        <v>99.38</v>
      </c>
      <c r="M60" s="80"/>
      <c r="N60" s="80">
        <v>0</v>
      </c>
      <c r="O60" s="80">
        <v>15</v>
      </c>
      <c r="P60" s="80">
        <v>0</v>
      </c>
      <c r="Q60" s="80">
        <v>5</v>
      </c>
      <c r="R60" s="120">
        <v>0</v>
      </c>
      <c r="S60" s="88">
        <v>0</v>
      </c>
      <c r="T60" s="121">
        <v>0</v>
      </c>
      <c r="U60" s="88">
        <v>0</v>
      </c>
      <c r="V60" s="88">
        <v>0</v>
      </c>
      <c r="W60" s="88">
        <v>0</v>
      </c>
      <c r="X60" s="88">
        <f t="shared" si="2"/>
        <v>65</v>
      </c>
      <c r="Y60" s="81">
        <f t="shared" si="0"/>
        <v>0.92</v>
      </c>
      <c r="Z60" s="33" t="s">
        <v>83</v>
      </c>
    </row>
    <row r="61" spans="1:26" ht="33.75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99.52</v>
      </c>
      <c r="K61" s="80"/>
      <c r="L61" s="81">
        <v>99.82</v>
      </c>
      <c r="M61" s="80"/>
      <c r="N61" s="80">
        <v>1</v>
      </c>
      <c r="O61" s="80">
        <v>15</v>
      </c>
      <c r="P61" s="80">
        <v>0</v>
      </c>
      <c r="Q61" s="80">
        <v>5</v>
      </c>
      <c r="R61" s="120">
        <v>0</v>
      </c>
      <c r="S61" s="88">
        <v>0</v>
      </c>
      <c r="T61" s="121">
        <v>0</v>
      </c>
      <c r="U61" s="88">
        <v>0</v>
      </c>
      <c r="V61" s="88">
        <v>0</v>
      </c>
      <c r="W61" s="88">
        <v>0</v>
      </c>
      <c r="X61" s="88">
        <f>E61+G61+I61+K61+M61+O61+Q61-S61-U61-W61</f>
        <v>65</v>
      </c>
      <c r="Y61" s="81">
        <f t="shared" si="0"/>
        <v>0.92</v>
      </c>
      <c r="Z61" s="33" t="s">
        <v>83</v>
      </c>
    </row>
    <row r="62" spans="1:26" ht="22.5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99.96</v>
      </c>
      <c r="K62" s="80"/>
      <c r="L62" s="81">
        <v>99.98</v>
      </c>
      <c r="M62" s="80"/>
      <c r="N62" s="80">
        <v>0</v>
      </c>
      <c r="O62" s="80">
        <v>15</v>
      </c>
      <c r="P62" s="80">
        <v>0</v>
      </c>
      <c r="Q62" s="80">
        <v>5</v>
      </c>
      <c r="R62" s="120">
        <v>0</v>
      </c>
      <c r="S62" s="88">
        <v>0</v>
      </c>
      <c r="T62" s="121">
        <v>0</v>
      </c>
      <c r="U62" s="88">
        <v>0</v>
      </c>
      <c r="V62" s="88">
        <v>0</v>
      </c>
      <c r="W62" s="88">
        <v>0</v>
      </c>
      <c r="X62" s="88">
        <f>E62+G62+I62+K62+M62+O62+Q62-S62-U62-W62</f>
        <v>65</v>
      </c>
      <c r="Y62" s="81">
        <f t="shared" si="0"/>
        <v>0.92</v>
      </c>
      <c r="Z62" s="33" t="s">
        <v>84</v>
      </c>
    </row>
    <row r="63" spans="1:26" ht="22.5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92">
        <v>0</v>
      </c>
      <c r="G63" s="80">
        <v>15</v>
      </c>
      <c r="H63" s="80">
        <v>0</v>
      </c>
      <c r="I63" s="80">
        <v>15</v>
      </c>
      <c r="J63" s="81">
        <v>99.89</v>
      </c>
      <c r="K63" s="80"/>
      <c r="L63" s="81">
        <v>99.97</v>
      </c>
      <c r="M63" s="80"/>
      <c r="N63" s="80">
        <v>0</v>
      </c>
      <c r="O63" s="80">
        <v>15</v>
      </c>
      <c r="P63" s="80">
        <v>0</v>
      </c>
      <c r="Q63" s="80">
        <v>5</v>
      </c>
      <c r="R63" s="120">
        <v>0</v>
      </c>
      <c r="S63" s="88">
        <v>0</v>
      </c>
      <c r="T63" s="121">
        <v>0</v>
      </c>
      <c r="U63" s="88">
        <v>0</v>
      </c>
      <c r="V63" s="88">
        <v>0</v>
      </c>
      <c r="W63" s="88">
        <v>0</v>
      </c>
      <c r="X63" s="88">
        <f>E63+G63+I63+K63+M63+O63+Q63-S63-U63-W63</f>
        <v>65</v>
      </c>
      <c r="Y63" s="81">
        <f t="shared" si="0"/>
        <v>0.92</v>
      </c>
      <c r="Z63" s="33" t="s">
        <v>81</v>
      </c>
    </row>
    <row r="64" spans="1:26" ht="22.5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99.91</v>
      </c>
      <c r="K64" s="80"/>
      <c r="L64" s="81">
        <v>99.92</v>
      </c>
      <c r="M64" s="80"/>
      <c r="N64" s="80">
        <v>0</v>
      </c>
      <c r="O64" s="80">
        <v>15</v>
      </c>
      <c r="P64" s="80">
        <v>0</v>
      </c>
      <c r="Q64" s="80">
        <v>5</v>
      </c>
      <c r="R64" s="120">
        <v>0</v>
      </c>
      <c r="S64" s="88">
        <v>0</v>
      </c>
      <c r="T64" s="121">
        <v>2E-3</v>
      </c>
      <c r="U64" s="88">
        <v>0</v>
      </c>
      <c r="V64" s="88">
        <v>0</v>
      </c>
      <c r="W64" s="88">
        <v>0</v>
      </c>
      <c r="X64" s="88">
        <f t="shared" si="2"/>
        <v>65</v>
      </c>
      <c r="Y64" s="81">
        <f t="shared" si="0"/>
        <v>0.92</v>
      </c>
      <c r="Z64" s="33" t="s">
        <v>81</v>
      </c>
    </row>
    <row r="65" spans="1:26" ht="22.5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99.99</v>
      </c>
      <c r="K65" s="80"/>
      <c r="L65" s="81">
        <v>100</v>
      </c>
      <c r="M65" s="80"/>
      <c r="N65" s="80">
        <v>0</v>
      </c>
      <c r="O65" s="80">
        <v>15</v>
      </c>
      <c r="P65" s="80">
        <v>0</v>
      </c>
      <c r="Q65" s="80">
        <v>5</v>
      </c>
      <c r="R65" s="120">
        <v>0</v>
      </c>
      <c r="S65" s="88">
        <v>0</v>
      </c>
      <c r="T65" s="121">
        <v>0</v>
      </c>
      <c r="U65" s="88">
        <v>0</v>
      </c>
      <c r="V65" s="88">
        <v>0</v>
      </c>
      <c r="W65" s="88">
        <v>0</v>
      </c>
      <c r="X65" s="88">
        <f t="shared" si="2"/>
        <v>65</v>
      </c>
      <c r="Y65" s="81">
        <f t="shared" si="0"/>
        <v>0.92</v>
      </c>
      <c r="Z65" s="33" t="s">
        <v>81</v>
      </c>
    </row>
    <row r="66" spans="1:26" ht="22.5" x14ac:dyDescent="0.25">
      <c r="A66" s="118" t="s">
        <v>247</v>
      </c>
      <c r="B66" s="87">
        <f t="shared" si="3"/>
        <v>53</v>
      </c>
      <c r="C66" s="83" t="s">
        <v>169</v>
      </c>
      <c r="D66" s="80">
        <v>0</v>
      </c>
      <c r="E66" s="80">
        <v>15</v>
      </c>
      <c r="F66" s="92">
        <v>0</v>
      </c>
      <c r="G66" s="80">
        <v>15</v>
      </c>
      <c r="H66" s="80">
        <v>0</v>
      </c>
      <c r="I66" s="80">
        <v>15</v>
      </c>
      <c r="J66" s="81">
        <v>99.92</v>
      </c>
      <c r="K66" s="80"/>
      <c r="L66" s="81">
        <v>99.9</v>
      </c>
      <c r="M66" s="80"/>
      <c r="N66" s="80">
        <v>0</v>
      </c>
      <c r="O66" s="80">
        <v>15</v>
      </c>
      <c r="P66" s="80">
        <v>0</v>
      </c>
      <c r="Q66" s="80">
        <v>5</v>
      </c>
      <c r="R66" s="120">
        <v>0</v>
      </c>
      <c r="S66" s="88">
        <v>0</v>
      </c>
      <c r="T66" s="121">
        <v>0</v>
      </c>
      <c r="U66" s="88">
        <v>0</v>
      </c>
      <c r="V66" s="88">
        <v>0</v>
      </c>
      <c r="W66" s="88">
        <v>0</v>
      </c>
      <c r="X66" s="88">
        <f t="shared" si="2"/>
        <v>65</v>
      </c>
      <c r="Y66" s="81">
        <f t="shared" si="0"/>
        <v>0.92</v>
      </c>
      <c r="Z66" s="33" t="s">
        <v>82</v>
      </c>
    </row>
    <row r="67" spans="1:26" ht="22.5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99.97</v>
      </c>
      <c r="K67" s="80"/>
      <c r="L67" s="81">
        <v>99.95</v>
      </c>
      <c r="M67" s="80"/>
      <c r="N67" s="80">
        <v>0</v>
      </c>
      <c r="O67" s="80">
        <v>15</v>
      </c>
      <c r="P67" s="135">
        <v>1</v>
      </c>
      <c r="Q67" s="135">
        <v>0</v>
      </c>
      <c r="R67" s="120">
        <v>0</v>
      </c>
      <c r="S67" s="88">
        <v>0</v>
      </c>
      <c r="T67" s="121">
        <v>2E-3</v>
      </c>
      <c r="U67" s="88">
        <v>0</v>
      </c>
      <c r="V67" s="88">
        <v>0</v>
      </c>
      <c r="W67" s="88">
        <v>0</v>
      </c>
      <c r="X67" s="88">
        <f t="shared" si="2"/>
        <v>60</v>
      </c>
      <c r="Y67" s="81">
        <f t="shared" si="0"/>
        <v>0.85</v>
      </c>
      <c r="Z67" s="33" t="s">
        <v>83</v>
      </c>
    </row>
    <row r="68" spans="1:26" ht="24.75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1.6926400095856042</v>
      </c>
      <c r="G68" s="80">
        <v>15</v>
      </c>
      <c r="H68" s="80">
        <v>0</v>
      </c>
      <c r="I68" s="80">
        <v>15</v>
      </c>
      <c r="J68" s="81">
        <v>100</v>
      </c>
      <c r="K68" s="80"/>
      <c r="L68" s="81">
        <v>100</v>
      </c>
      <c r="M68" s="80"/>
      <c r="N68" s="80">
        <v>0</v>
      </c>
      <c r="O68" s="80">
        <v>15</v>
      </c>
      <c r="P68" s="80">
        <v>0</v>
      </c>
      <c r="Q68" s="80">
        <v>5</v>
      </c>
      <c r="R68" s="120">
        <v>0</v>
      </c>
      <c r="S68" s="88">
        <v>0</v>
      </c>
      <c r="T68" s="121">
        <v>0</v>
      </c>
      <c r="U68" s="88">
        <v>0</v>
      </c>
      <c r="V68" s="88">
        <v>0</v>
      </c>
      <c r="W68" s="88">
        <v>0</v>
      </c>
      <c r="X68" s="88">
        <f t="shared" si="2"/>
        <v>65</v>
      </c>
      <c r="Y68" s="81">
        <f t="shared" si="0"/>
        <v>0.92</v>
      </c>
      <c r="Z68" s="33" t="s">
        <v>83</v>
      </c>
    </row>
    <row r="69" spans="1:26" ht="22.5" x14ac:dyDescent="0.25">
      <c r="A69" s="118" t="s">
        <v>250</v>
      </c>
      <c r="B69" s="87">
        <f t="shared" si="3"/>
        <v>56</v>
      </c>
      <c r="C69" s="83" t="s">
        <v>172</v>
      </c>
      <c r="D69" s="80">
        <v>0</v>
      </c>
      <c r="E69" s="80">
        <v>15</v>
      </c>
      <c r="F69" s="92">
        <v>0</v>
      </c>
      <c r="G69" s="80">
        <v>15</v>
      </c>
      <c r="H69" s="80">
        <v>0</v>
      </c>
      <c r="I69" s="80">
        <v>15</v>
      </c>
      <c r="J69" s="81">
        <v>99.91</v>
      </c>
      <c r="K69" s="80"/>
      <c r="L69" s="81">
        <v>99.92</v>
      </c>
      <c r="M69" s="80"/>
      <c r="N69" s="80">
        <v>1</v>
      </c>
      <c r="O69" s="80">
        <v>15</v>
      </c>
      <c r="P69" s="80">
        <v>0</v>
      </c>
      <c r="Q69" s="80">
        <v>5</v>
      </c>
      <c r="R69" s="120">
        <v>0</v>
      </c>
      <c r="S69" s="88">
        <v>0</v>
      </c>
      <c r="T69" s="121">
        <v>2E-3</v>
      </c>
      <c r="U69" s="88">
        <v>0</v>
      </c>
      <c r="V69" s="88">
        <v>0</v>
      </c>
      <c r="W69" s="88">
        <v>0</v>
      </c>
      <c r="X69" s="88">
        <f t="shared" si="2"/>
        <v>65</v>
      </c>
      <c r="Y69" s="81">
        <f t="shared" si="0"/>
        <v>0.92</v>
      </c>
      <c r="Z69" s="33" t="s">
        <v>81</v>
      </c>
    </row>
    <row r="70" spans="1:26" ht="22.5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99.99</v>
      </c>
      <c r="K70" s="80"/>
      <c r="L70" s="81">
        <v>99.82</v>
      </c>
      <c r="M70" s="80"/>
      <c r="N70" s="80">
        <v>1</v>
      </c>
      <c r="O70" s="80">
        <v>15</v>
      </c>
      <c r="P70" s="80">
        <v>0</v>
      </c>
      <c r="Q70" s="80">
        <v>5</v>
      </c>
      <c r="R70" s="120">
        <v>0</v>
      </c>
      <c r="S70" s="88">
        <v>0</v>
      </c>
      <c r="T70" s="121">
        <v>0</v>
      </c>
      <c r="U70" s="88">
        <v>0</v>
      </c>
      <c r="V70" s="88">
        <v>0</v>
      </c>
      <c r="W70" s="88">
        <v>0</v>
      </c>
      <c r="X70" s="88">
        <f t="shared" si="2"/>
        <v>65</v>
      </c>
      <c r="Y70" s="81">
        <f t="shared" si="0"/>
        <v>0.92</v>
      </c>
      <c r="Z70" s="33" t="s">
        <v>83</v>
      </c>
    </row>
    <row r="71" spans="1:26" ht="22.5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99.99</v>
      </c>
      <c r="K71" s="80"/>
      <c r="L71" s="81">
        <v>99.99</v>
      </c>
      <c r="M71" s="80"/>
      <c r="N71" s="80">
        <v>0</v>
      </c>
      <c r="O71" s="80">
        <v>15</v>
      </c>
      <c r="P71" s="80">
        <v>0</v>
      </c>
      <c r="Q71" s="80">
        <v>5</v>
      </c>
      <c r="R71" s="120">
        <v>0</v>
      </c>
      <c r="S71" s="88">
        <v>0</v>
      </c>
      <c r="T71" s="121">
        <v>0</v>
      </c>
      <c r="U71" s="88">
        <v>0</v>
      </c>
      <c r="V71" s="88">
        <v>0</v>
      </c>
      <c r="W71" s="88">
        <v>0</v>
      </c>
      <c r="X71" s="88">
        <f t="shared" si="2"/>
        <v>65</v>
      </c>
      <c r="Y71" s="81">
        <f t="shared" si="0"/>
        <v>0.92</v>
      </c>
      <c r="Z71" s="33" t="s">
        <v>83</v>
      </c>
    </row>
    <row r="72" spans="1:26" ht="22.5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99.34</v>
      </c>
      <c r="K72" s="80"/>
      <c r="L72" s="81">
        <v>99.77</v>
      </c>
      <c r="M72" s="80"/>
      <c r="N72" s="134">
        <v>3</v>
      </c>
      <c r="O72" s="134">
        <v>0</v>
      </c>
      <c r="P72" s="80">
        <v>0</v>
      </c>
      <c r="Q72" s="80">
        <v>5</v>
      </c>
      <c r="R72" s="120">
        <v>0</v>
      </c>
      <c r="S72" s="88">
        <v>0</v>
      </c>
      <c r="T72" s="121">
        <v>1E-3</v>
      </c>
      <c r="U72" s="88">
        <v>0</v>
      </c>
      <c r="V72" s="88">
        <v>0</v>
      </c>
      <c r="W72" s="88">
        <v>0</v>
      </c>
      <c r="X72" s="88">
        <f t="shared" si="2"/>
        <v>50</v>
      </c>
      <c r="Y72" s="81">
        <f t="shared" si="0"/>
        <v>0.7</v>
      </c>
      <c r="Z72" s="33" t="s">
        <v>83</v>
      </c>
    </row>
    <row r="73" spans="1:26" ht="22.5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100</v>
      </c>
      <c r="K73" s="80"/>
      <c r="L73" s="81">
        <v>99.94</v>
      </c>
      <c r="M73" s="80"/>
      <c r="N73" s="80">
        <v>1</v>
      </c>
      <c r="O73" s="80">
        <v>15</v>
      </c>
      <c r="P73" s="80">
        <v>0</v>
      </c>
      <c r="Q73" s="80">
        <v>5</v>
      </c>
      <c r="R73" s="120">
        <v>0</v>
      </c>
      <c r="S73" s="88">
        <v>0</v>
      </c>
      <c r="T73" s="121">
        <v>0</v>
      </c>
      <c r="U73" s="88">
        <v>0</v>
      </c>
      <c r="V73" s="88">
        <v>0</v>
      </c>
      <c r="W73" s="88">
        <v>0</v>
      </c>
      <c r="X73" s="88">
        <f t="shared" si="2"/>
        <v>65</v>
      </c>
      <c r="Y73" s="81">
        <f t="shared" si="0"/>
        <v>0.92</v>
      </c>
      <c r="Z73" s="33" t="s">
        <v>83</v>
      </c>
    </row>
    <row r="74" spans="1:26" ht="22.5" x14ac:dyDescent="0.25">
      <c r="A74" s="118" t="s">
        <v>255</v>
      </c>
      <c r="B74" s="87">
        <f t="shared" si="3"/>
        <v>61</v>
      </c>
      <c r="C74" s="83" t="s">
        <v>177</v>
      </c>
      <c r="D74" s="80">
        <v>1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99.99</v>
      </c>
      <c r="K74" s="80"/>
      <c r="L74" s="81">
        <v>99.89</v>
      </c>
      <c r="M74" s="80"/>
      <c r="N74" s="80">
        <v>0</v>
      </c>
      <c r="O74" s="80">
        <v>15</v>
      </c>
      <c r="P74" s="80">
        <v>0</v>
      </c>
      <c r="Q74" s="80">
        <v>5</v>
      </c>
      <c r="R74" s="120">
        <v>0</v>
      </c>
      <c r="S74" s="88">
        <v>0</v>
      </c>
      <c r="T74" s="121">
        <v>2E-3</v>
      </c>
      <c r="U74" s="88">
        <v>0</v>
      </c>
      <c r="V74" s="88">
        <v>0</v>
      </c>
      <c r="W74" s="88">
        <v>0</v>
      </c>
      <c r="X74" s="88">
        <f t="shared" si="2"/>
        <v>65</v>
      </c>
      <c r="Y74" s="81">
        <f t="shared" si="0"/>
        <v>0.92</v>
      </c>
      <c r="Z74" s="33" t="s">
        <v>83</v>
      </c>
    </row>
    <row r="75" spans="1:26" ht="56.25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99.98</v>
      </c>
      <c r="K75" s="80"/>
      <c r="L75" s="81">
        <v>99.73</v>
      </c>
      <c r="M75" s="80"/>
      <c r="N75" s="80">
        <v>0</v>
      </c>
      <c r="O75" s="80">
        <v>15</v>
      </c>
      <c r="P75" s="80">
        <v>0</v>
      </c>
      <c r="Q75" s="80">
        <v>5</v>
      </c>
      <c r="R75" s="120">
        <v>0</v>
      </c>
      <c r="S75" s="88">
        <v>0</v>
      </c>
      <c r="T75" s="121">
        <v>1.7000000000000001E-2</v>
      </c>
      <c r="U75" s="88">
        <v>0</v>
      </c>
      <c r="V75" s="137">
        <v>2</v>
      </c>
      <c r="W75" s="137">
        <v>20</v>
      </c>
      <c r="X75" s="88">
        <f t="shared" si="2"/>
        <v>45</v>
      </c>
      <c r="Y75" s="81">
        <f t="shared" si="0"/>
        <v>0.63</v>
      </c>
      <c r="Z75" s="33" t="s">
        <v>83</v>
      </c>
    </row>
    <row r="76" spans="1:26" ht="24.75" x14ac:dyDescent="0.25">
      <c r="A76" s="118" t="s">
        <v>257</v>
      </c>
      <c r="B76" s="87">
        <f t="shared" si="3"/>
        <v>63</v>
      </c>
      <c r="C76" s="83" t="s">
        <v>179</v>
      </c>
      <c r="D76" s="80">
        <v>1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99.76</v>
      </c>
      <c r="K76" s="80"/>
      <c r="L76" s="81">
        <v>99.88</v>
      </c>
      <c r="M76" s="80"/>
      <c r="N76" s="80">
        <v>0</v>
      </c>
      <c r="O76" s="80">
        <v>15</v>
      </c>
      <c r="P76" s="80">
        <v>0</v>
      </c>
      <c r="Q76" s="80">
        <v>5</v>
      </c>
      <c r="R76" s="120">
        <v>0</v>
      </c>
      <c r="S76" s="88">
        <v>0</v>
      </c>
      <c r="T76" s="121">
        <v>0</v>
      </c>
      <c r="U76" s="88">
        <v>0</v>
      </c>
      <c r="V76" s="88">
        <v>0</v>
      </c>
      <c r="W76" s="88">
        <v>0</v>
      </c>
      <c r="X76" s="88">
        <f t="shared" si="2"/>
        <v>65</v>
      </c>
      <c r="Y76" s="81">
        <f t="shared" si="0"/>
        <v>0.92</v>
      </c>
      <c r="Z76" s="33" t="s">
        <v>83</v>
      </c>
    </row>
    <row r="77" spans="1:26" ht="22.5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99.47</v>
      </c>
      <c r="K77" s="80"/>
      <c r="L77" s="81">
        <v>99.84</v>
      </c>
      <c r="M77" s="80"/>
      <c r="N77" s="80">
        <v>1</v>
      </c>
      <c r="O77" s="80">
        <v>15</v>
      </c>
      <c r="P77" s="80">
        <v>0</v>
      </c>
      <c r="Q77" s="80">
        <v>5</v>
      </c>
      <c r="R77" s="120">
        <v>0</v>
      </c>
      <c r="S77" s="88">
        <v>0</v>
      </c>
      <c r="T77" s="121">
        <v>0</v>
      </c>
      <c r="U77" s="88">
        <v>0</v>
      </c>
      <c r="V77" s="88">
        <v>0</v>
      </c>
      <c r="W77" s="88">
        <v>0</v>
      </c>
      <c r="X77" s="88">
        <f t="shared" si="2"/>
        <v>65</v>
      </c>
      <c r="Y77" s="81">
        <f t="shared" si="0"/>
        <v>0.92</v>
      </c>
      <c r="Z77" s="33" t="s">
        <v>81</v>
      </c>
    </row>
    <row r="78" spans="1:26" ht="22.5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92">
        <v>0</v>
      </c>
      <c r="G78" s="80">
        <v>15</v>
      </c>
      <c r="H78" s="80">
        <v>0</v>
      </c>
      <c r="I78" s="80">
        <v>15</v>
      </c>
      <c r="J78" s="81">
        <v>99.99</v>
      </c>
      <c r="K78" s="80"/>
      <c r="L78" s="81">
        <v>99.99</v>
      </c>
      <c r="M78" s="80"/>
      <c r="N78" s="80">
        <v>0</v>
      </c>
      <c r="O78" s="80">
        <v>15</v>
      </c>
      <c r="P78" s="80">
        <v>0</v>
      </c>
      <c r="Q78" s="80">
        <v>5</v>
      </c>
      <c r="R78" s="120">
        <v>0</v>
      </c>
      <c r="S78" s="88">
        <v>0</v>
      </c>
      <c r="T78" s="121">
        <v>0</v>
      </c>
      <c r="U78" s="88">
        <v>0</v>
      </c>
      <c r="V78" s="88">
        <v>0</v>
      </c>
      <c r="W78" s="88">
        <v>0</v>
      </c>
      <c r="X78" s="88">
        <f t="shared" si="2"/>
        <v>65</v>
      </c>
      <c r="Y78" s="81">
        <f t="shared" ref="Y78:Y84" si="4">ROUND(X78/71,2)</f>
        <v>0.92</v>
      </c>
      <c r="Z78" s="33" t="s">
        <v>83</v>
      </c>
    </row>
    <row r="79" spans="1:26" ht="22.5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100</v>
      </c>
      <c r="K79" s="80"/>
      <c r="L79" s="81">
        <v>99.97</v>
      </c>
      <c r="M79" s="80"/>
      <c r="N79" s="80">
        <v>0</v>
      </c>
      <c r="O79" s="80">
        <v>15</v>
      </c>
      <c r="P79" s="80">
        <v>0</v>
      </c>
      <c r="Q79" s="80">
        <v>5</v>
      </c>
      <c r="R79" s="120">
        <v>0</v>
      </c>
      <c r="S79" s="88">
        <v>0</v>
      </c>
      <c r="T79" s="121">
        <v>4.0000000000000001E-3</v>
      </c>
      <c r="U79" s="88">
        <v>0</v>
      </c>
      <c r="V79" s="88">
        <v>0</v>
      </c>
      <c r="W79" s="88">
        <v>0</v>
      </c>
      <c r="X79" s="88">
        <f t="shared" ref="X79" si="5">E79+G79+I79+K79+M79+O79+Q79-S79-U79-W79</f>
        <v>65</v>
      </c>
      <c r="Y79" s="81">
        <f t="shared" si="4"/>
        <v>0.92</v>
      </c>
      <c r="Z79" s="33" t="s">
        <v>83</v>
      </c>
    </row>
    <row r="80" spans="1:26" ht="22.5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99.99</v>
      </c>
      <c r="K80" s="80"/>
      <c r="L80" s="81">
        <v>99.99</v>
      </c>
      <c r="M80" s="80"/>
      <c r="N80" s="80">
        <v>0</v>
      </c>
      <c r="O80" s="80">
        <v>15</v>
      </c>
      <c r="P80" s="80">
        <v>0</v>
      </c>
      <c r="Q80" s="80">
        <v>5</v>
      </c>
      <c r="R80" s="120">
        <v>1E-3</v>
      </c>
      <c r="S80" s="88">
        <v>0</v>
      </c>
      <c r="T80" s="121">
        <v>0</v>
      </c>
      <c r="U80" s="88">
        <v>0</v>
      </c>
      <c r="V80" s="88">
        <v>0</v>
      </c>
      <c r="W80" s="88">
        <v>0</v>
      </c>
      <c r="X80" s="88">
        <f>E80+G80+I80+K80+M80+O80+Q80-S80-U80-W80</f>
        <v>65</v>
      </c>
      <c r="Y80" s="81">
        <f t="shared" si="4"/>
        <v>0.92</v>
      </c>
      <c r="Z80" s="33" t="s">
        <v>83</v>
      </c>
    </row>
    <row r="81" spans="1:26" ht="22.5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100</v>
      </c>
      <c r="K81" s="80"/>
      <c r="L81" s="81">
        <v>99.91</v>
      </c>
      <c r="M81" s="80"/>
      <c r="N81" s="134">
        <v>3</v>
      </c>
      <c r="O81" s="134">
        <v>0</v>
      </c>
      <c r="P81" s="80">
        <v>0</v>
      </c>
      <c r="Q81" s="80">
        <v>5</v>
      </c>
      <c r="R81" s="120">
        <v>0</v>
      </c>
      <c r="S81" s="88">
        <v>0</v>
      </c>
      <c r="T81" s="121">
        <v>0</v>
      </c>
      <c r="U81" s="88">
        <v>0</v>
      </c>
      <c r="V81" s="88">
        <v>0</v>
      </c>
      <c r="W81" s="88">
        <v>0</v>
      </c>
      <c r="X81" s="88">
        <f>E81+G81+I81+K81+M81+O81+Q81-S81-U81-W81</f>
        <v>50</v>
      </c>
      <c r="Y81" s="81">
        <f t="shared" si="4"/>
        <v>0.7</v>
      </c>
      <c r="Z81" s="33" t="s">
        <v>82</v>
      </c>
    </row>
    <row r="82" spans="1:26" ht="24.75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92">
        <v>0</v>
      </c>
      <c r="G82" s="80">
        <v>15</v>
      </c>
      <c r="H82" s="80">
        <v>0</v>
      </c>
      <c r="I82" s="80">
        <v>15</v>
      </c>
      <c r="J82" s="81">
        <v>99.99</v>
      </c>
      <c r="K82" s="80"/>
      <c r="L82" s="81">
        <v>100</v>
      </c>
      <c r="M82" s="80"/>
      <c r="N82" s="136">
        <v>2</v>
      </c>
      <c r="O82" s="136">
        <v>5</v>
      </c>
      <c r="P82" s="80">
        <v>0</v>
      </c>
      <c r="Q82" s="80">
        <v>5</v>
      </c>
      <c r="R82" s="120">
        <v>0</v>
      </c>
      <c r="S82" s="88">
        <v>0</v>
      </c>
      <c r="T82" s="121">
        <v>0</v>
      </c>
      <c r="U82" s="88">
        <v>0</v>
      </c>
      <c r="V82" s="88">
        <v>0</v>
      </c>
      <c r="W82" s="88">
        <v>0</v>
      </c>
      <c r="X82" s="88">
        <f>E82+G82+I82+K82+M82+O82+Q82-S82-U82-W82</f>
        <v>55</v>
      </c>
      <c r="Y82" s="81">
        <f t="shared" si="4"/>
        <v>0.77</v>
      </c>
      <c r="Z82" s="33" t="s">
        <v>81</v>
      </c>
    </row>
    <row r="83" spans="1:26" ht="22.5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99.75</v>
      </c>
      <c r="K83" s="80"/>
      <c r="L83" s="81">
        <v>99.93</v>
      </c>
      <c r="M83" s="80"/>
      <c r="N83" s="80">
        <v>0</v>
      </c>
      <c r="O83" s="80">
        <v>15</v>
      </c>
      <c r="P83" s="80">
        <v>0</v>
      </c>
      <c r="Q83" s="80">
        <v>5</v>
      </c>
      <c r="R83" s="120">
        <v>4.0000000000000001E-3</v>
      </c>
      <c r="S83" s="88">
        <v>0</v>
      </c>
      <c r="T83" s="121">
        <v>0</v>
      </c>
      <c r="U83" s="88">
        <v>0</v>
      </c>
      <c r="V83" s="88">
        <v>0</v>
      </c>
      <c r="W83" s="88">
        <v>0</v>
      </c>
      <c r="X83" s="88">
        <f>E83+G83+I83+K83+M83+O83+Q83-S83-U83-W83</f>
        <v>65</v>
      </c>
      <c r="Y83" s="81">
        <f t="shared" si="4"/>
        <v>0.92</v>
      </c>
      <c r="Z83" s="33" t="s">
        <v>83</v>
      </c>
    </row>
    <row r="84" spans="1:26" ht="22.5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0.42506774207565506</v>
      </c>
      <c r="G84" s="80">
        <v>15</v>
      </c>
      <c r="H84" s="80">
        <v>0</v>
      </c>
      <c r="I84" s="80">
        <v>15</v>
      </c>
      <c r="J84" s="81">
        <v>99.99</v>
      </c>
      <c r="K84" s="80"/>
      <c r="L84" s="81">
        <v>99.95</v>
      </c>
      <c r="M84" s="80"/>
      <c r="N84" s="80">
        <v>1</v>
      </c>
      <c r="O84" s="80">
        <v>15</v>
      </c>
      <c r="P84" s="80">
        <v>0</v>
      </c>
      <c r="Q84" s="80">
        <v>5</v>
      </c>
      <c r="R84" s="120">
        <v>0</v>
      </c>
      <c r="S84" s="88">
        <v>0</v>
      </c>
      <c r="T84" s="121">
        <v>1E-3</v>
      </c>
      <c r="U84" s="88">
        <v>0</v>
      </c>
      <c r="V84" s="88">
        <v>0</v>
      </c>
      <c r="W84" s="88">
        <v>0</v>
      </c>
      <c r="X84" s="88">
        <f>E84+G84+I84+K84+M84+O84+Q84-S84-U84-W84</f>
        <v>65</v>
      </c>
      <c r="Y84" s="81">
        <f t="shared" si="4"/>
        <v>0.92</v>
      </c>
      <c r="Z84" s="33" t="s">
        <v>81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Z84">
    <sortState ref="B15:Z84">
      <sortCondition ref="B12:B84"/>
    </sortState>
  </autoFilter>
  <mergeCells count="17"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7:Y7"/>
    <mergeCell ref="B8:Y8"/>
    <mergeCell ref="B10:B12"/>
    <mergeCell ref="C10:C12"/>
    <mergeCell ref="D10:X10"/>
    <mergeCell ref="Y10:Y12"/>
    <mergeCell ref="V11:W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"/>
  <sheetViews>
    <sheetView tabSelected="1" view="pageBreakPreview" zoomScaleNormal="100" zoomScaleSheetLayoutView="100" workbookViewId="0">
      <pane xSplit="3" ySplit="12" topLeftCell="D13" activePane="bottomRight" state="frozen"/>
      <selection pane="topRight" activeCell="C1" sqref="C1"/>
      <selection pane="bottomLeft" activeCell="A13" sqref="A13"/>
      <selection pane="bottomRight" activeCell="N4" sqref="N4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1.5703125" style="97" customWidth="1"/>
    <col min="26" max="26" width="12.7109375" style="23" customWidth="1"/>
    <col min="27" max="16384" width="9.140625" style="23"/>
  </cols>
  <sheetData>
    <row r="1" spans="1:26" ht="42.75" customHeight="1" x14ac:dyDescent="0.25">
      <c r="C1" s="95" t="s">
        <v>88</v>
      </c>
      <c r="E1" s="95"/>
      <c r="F1" s="95"/>
      <c r="G1" s="95"/>
    </row>
    <row r="2" spans="1:26" ht="15.75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x14ac:dyDescent="0.25">
      <c r="Q3" s="23" t="s">
        <v>95</v>
      </c>
    </row>
    <row r="4" spans="1:26" x14ac:dyDescent="0.25">
      <c r="Q4" s="23" t="s">
        <v>279</v>
      </c>
    </row>
    <row r="5" spans="1:26" x14ac:dyDescent="0.25">
      <c r="Q5" s="23" t="s">
        <v>276</v>
      </c>
    </row>
    <row r="6" spans="1:26" x14ac:dyDescent="0.25">
      <c r="I6" s="54"/>
      <c r="J6" s="53"/>
      <c r="K6" s="54"/>
      <c r="L6" s="53"/>
    </row>
    <row r="7" spans="1:26" ht="18.75" x14ac:dyDescent="0.3">
      <c r="B7" s="167" t="s">
        <v>0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8"/>
      <c r="Y7" s="167"/>
    </row>
    <row r="8" spans="1:26" ht="15.75" customHeight="1" x14ac:dyDescent="0.3">
      <c r="B8" s="167" t="s">
        <v>277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8"/>
      <c r="Y8" s="167"/>
    </row>
    <row r="9" spans="1:26" ht="6.75" customHeight="1" x14ac:dyDescent="0.3">
      <c r="D9" s="101"/>
    </row>
    <row r="10" spans="1:26" ht="13.5" customHeight="1" x14ac:dyDescent="0.25">
      <c r="B10" s="169" t="s">
        <v>96</v>
      </c>
      <c r="C10" s="169" t="s">
        <v>4</v>
      </c>
      <c r="D10" s="174" t="s">
        <v>1</v>
      </c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/>
      <c r="Y10" s="177" t="s">
        <v>275</v>
      </c>
      <c r="Z10" s="155" t="s">
        <v>278</v>
      </c>
    </row>
    <row r="11" spans="1:26" ht="129" customHeight="1" x14ac:dyDescent="0.25">
      <c r="B11" s="170"/>
      <c r="C11" s="172"/>
      <c r="D11" s="180" t="s">
        <v>90</v>
      </c>
      <c r="E11" s="180"/>
      <c r="F11" s="160" t="s">
        <v>91</v>
      </c>
      <c r="G11" s="160"/>
      <c r="H11" s="160" t="s">
        <v>269</v>
      </c>
      <c r="I11" s="160"/>
      <c r="J11" s="160" t="s">
        <v>87</v>
      </c>
      <c r="K11" s="160"/>
      <c r="L11" s="160" t="s">
        <v>266</v>
      </c>
      <c r="M11" s="160"/>
      <c r="N11" s="140" t="s">
        <v>267</v>
      </c>
      <c r="O11" s="141"/>
      <c r="P11" s="160" t="s">
        <v>69</v>
      </c>
      <c r="Q11" s="166"/>
      <c r="R11" s="140" t="s">
        <v>99</v>
      </c>
      <c r="S11" s="141"/>
      <c r="T11" s="140" t="s">
        <v>100</v>
      </c>
      <c r="U11" s="141"/>
      <c r="V11" s="140" t="s">
        <v>268</v>
      </c>
      <c r="W11" s="141"/>
      <c r="X11" s="102" t="s">
        <v>65</v>
      </c>
      <c r="Y11" s="178"/>
      <c r="Z11" s="156"/>
    </row>
    <row r="12" spans="1:26" ht="20.25" customHeight="1" x14ac:dyDescent="0.25">
      <c r="B12" s="171"/>
      <c r="C12" s="173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179"/>
      <c r="Z12" s="157"/>
    </row>
    <row r="13" spans="1:26" s="24" customFormat="1" ht="15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6" ht="34.5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138">
        <v>0</v>
      </c>
      <c r="G14" s="80">
        <v>15</v>
      </c>
      <c r="H14" s="80">
        <v>0</v>
      </c>
      <c r="I14" s="80">
        <v>15</v>
      </c>
      <c r="J14" s="81">
        <v>94.1</v>
      </c>
      <c r="K14" s="80">
        <v>15</v>
      </c>
      <c r="L14" s="81">
        <v>52.45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39">
        <v>2.3786093340096319E-3</v>
      </c>
      <c r="S14" s="37">
        <v>0</v>
      </c>
      <c r="T14" s="139">
        <v>1.3302707920873097E-2</v>
      </c>
      <c r="U14" s="37">
        <v>0</v>
      </c>
      <c r="V14" s="88"/>
      <c r="W14" s="88"/>
      <c r="X14" s="88">
        <f>E14+G14+I14+K14+M14+O14+Q14-S14-U14-W14</f>
        <v>100</v>
      </c>
      <c r="Y14" s="81">
        <f>ROUND(X14/71,2)</f>
        <v>1.41</v>
      </c>
      <c r="Z14" s="33" t="s">
        <v>83</v>
      </c>
    </row>
    <row r="15" spans="1:26" ht="23.25" customHeight="1" x14ac:dyDescent="0.25">
      <c r="A15" s="118" t="s">
        <v>196</v>
      </c>
      <c r="B15" s="87">
        <f t="shared" ref="B15:B23" si="0">B14+1</f>
        <v>2</v>
      </c>
      <c r="C15" s="83" t="s">
        <v>118</v>
      </c>
      <c r="D15" s="80">
        <v>0</v>
      </c>
      <c r="E15" s="80">
        <v>15</v>
      </c>
      <c r="F15" s="138">
        <v>0</v>
      </c>
      <c r="G15" s="80">
        <v>15</v>
      </c>
      <c r="H15" s="80">
        <v>0</v>
      </c>
      <c r="I15" s="80">
        <v>15</v>
      </c>
      <c r="J15" s="81">
        <v>80.16</v>
      </c>
      <c r="K15" s="80">
        <v>0</v>
      </c>
      <c r="L15" s="81">
        <v>50.45</v>
      </c>
      <c r="M15" s="80">
        <v>20</v>
      </c>
      <c r="N15" s="80">
        <v>0</v>
      </c>
      <c r="O15" s="80">
        <v>15</v>
      </c>
      <c r="P15" s="80">
        <v>0</v>
      </c>
      <c r="Q15" s="80">
        <v>5</v>
      </c>
      <c r="R15" s="139">
        <v>0.13571661214548494</v>
      </c>
      <c r="S15" s="37">
        <v>20</v>
      </c>
      <c r="T15" s="139">
        <v>1.0015510511887656E-2</v>
      </c>
      <c r="U15" s="37">
        <v>0</v>
      </c>
      <c r="V15" s="88"/>
      <c r="W15" s="88"/>
      <c r="X15" s="88">
        <f t="shared" ref="X15:X78" si="1">E15+G15+I15+K15+M15+O15+Q15-S15-U15-W15</f>
        <v>65</v>
      </c>
      <c r="Y15" s="81">
        <f t="shared" ref="Y15:Y78" si="2">ROUND(X15/71,2)</f>
        <v>0.92</v>
      </c>
      <c r="Z15" s="33" t="s">
        <v>81</v>
      </c>
    </row>
    <row r="16" spans="1:26" ht="33.75" customHeight="1" x14ac:dyDescent="0.25">
      <c r="A16" s="118" t="s">
        <v>197</v>
      </c>
      <c r="B16" s="87">
        <f t="shared" si="0"/>
        <v>3</v>
      </c>
      <c r="C16" s="83" t="s">
        <v>119</v>
      </c>
      <c r="D16" s="80">
        <v>0</v>
      </c>
      <c r="E16" s="80">
        <v>15</v>
      </c>
      <c r="F16" s="138">
        <v>0</v>
      </c>
      <c r="G16" s="80">
        <v>15</v>
      </c>
      <c r="H16" s="80">
        <v>0</v>
      </c>
      <c r="I16" s="80">
        <v>15</v>
      </c>
      <c r="J16" s="81">
        <v>94.34</v>
      </c>
      <c r="K16" s="80">
        <v>15</v>
      </c>
      <c r="L16" s="81">
        <v>51.3</v>
      </c>
      <c r="M16" s="80">
        <v>20</v>
      </c>
      <c r="N16" s="80">
        <v>1</v>
      </c>
      <c r="O16" s="80">
        <v>15</v>
      </c>
      <c r="P16" s="80">
        <v>0</v>
      </c>
      <c r="Q16" s="80">
        <v>5</v>
      </c>
      <c r="R16" s="139">
        <v>5.7521750469015131E-3</v>
      </c>
      <c r="S16" s="37">
        <v>0</v>
      </c>
      <c r="T16" s="139">
        <v>8.3683925734196717E-3</v>
      </c>
      <c r="U16" s="37">
        <v>0</v>
      </c>
      <c r="V16" s="88"/>
      <c r="W16" s="88"/>
      <c r="X16" s="88">
        <f t="shared" si="1"/>
        <v>100</v>
      </c>
      <c r="Y16" s="81">
        <f t="shared" si="2"/>
        <v>1.41</v>
      </c>
      <c r="Z16" s="33" t="s">
        <v>83</v>
      </c>
    </row>
    <row r="17" spans="1:26" ht="22.5" customHeight="1" x14ac:dyDescent="0.25">
      <c r="A17" s="118" t="s">
        <v>198</v>
      </c>
      <c r="B17" s="87">
        <f t="shared" si="0"/>
        <v>4</v>
      </c>
      <c r="C17" s="83" t="s">
        <v>120</v>
      </c>
      <c r="D17" s="80">
        <v>0</v>
      </c>
      <c r="E17" s="80">
        <v>15</v>
      </c>
      <c r="F17" s="138">
        <v>0</v>
      </c>
      <c r="G17" s="80">
        <v>15</v>
      </c>
      <c r="H17" s="80">
        <v>0</v>
      </c>
      <c r="I17" s="80">
        <v>15</v>
      </c>
      <c r="J17" s="81">
        <v>96.08</v>
      </c>
      <c r="K17" s="80">
        <v>20</v>
      </c>
      <c r="L17" s="81">
        <v>42.22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39">
        <v>2.4144242438831617E-2</v>
      </c>
      <c r="S17" s="37">
        <v>10</v>
      </c>
      <c r="T17" s="139">
        <v>8.7563756140910682E-3</v>
      </c>
      <c r="U17" s="37">
        <v>0</v>
      </c>
      <c r="V17" s="88"/>
      <c r="W17" s="88"/>
      <c r="X17" s="88">
        <f t="shared" si="1"/>
        <v>95</v>
      </c>
      <c r="Y17" s="81">
        <f t="shared" si="2"/>
        <v>1.34</v>
      </c>
      <c r="Z17" s="33" t="s">
        <v>83</v>
      </c>
    </row>
    <row r="18" spans="1:26" ht="24.75" customHeight="1" x14ac:dyDescent="0.25">
      <c r="A18" s="118" t="s">
        <v>199</v>
      </c>
      <c r="B18" s="87">
        <f t="shared" si="0"/>
        <v>5</v>
      </c>
      <c r="C18" s="83" t="s">
        <v>121</v>
      </c>
      <c r="D18" s="80">
        <v>0</v>
      </c>
      <c r="E18" s="80">
        <v>15</v>
      </c>
      <c r="F18" s="138">
        <v>0</v>
      </c>
      <c r="G18" s="80">
        <v>15</v>
      </c>
      <c r="H18" s="80">
        <v>0</v>
      </c>
      <c r="I18" s="80">
        <v>15</v>
      </c>
      <c r="J18" s="81">
        <v>97.5</v>
      </c>
      <c r="K18" s="80">
        <v>20</v>
      </c>
      <c r="L18" s="81">
        <v>53.27</v>
      </c>
      <c r="M18" s="80">
        <v>20</v>
      </c>
      <c r="N18" s="80">
        <v>1</v>
      </c>
      <c r="O18" s="80">
        <v>15</v>
      </c>
      <c r="P18" s="80">
        <v>0</v>
      </c>
      <c r="Q18" s="80">
        <v>5</v>
      </c>
      <c r="R18" s="139">
        <v>5.9427304370683479E-3</v>
      </c>
      <c r="S18" s="37">
        <v>0</v>
      </c>
      <c r="T18" s="139">
        <v>1.6829933818635078E-2</v>
      </c>
      <c r="U18" s="37">
        <v>0</v>
      </c>
      <c r="V18" s="88"/>
      <c r="W18" s="88"/>
      <c r="X18" s="88">
        <f t="shared" si="1"/>
        <v>105</v>
      </c>
      <c r="Y18" s="81">
        <f t="shared" si="2"/>
        <v>1.48</v>
      </c>
      <c r="Z18" s="33" t="s">
        <v>82</v>
      </c>
    </row>
    <row r="19" spans="1:26" ht="22.5" customHeight="1" x14ac:dyDescent="0.25">
      <c r="A19" s="118" t="s">
        <v>200</v>
      </c>
      <c r="B19" s="87">
        <f t="shared" si="0"/>
        <v>6</v>
      </c>
      <c r="C19" s="83" t="s">
        <v>122</v>
      </c>
      <c r="D19" s="80">
        <v>0</v>
      </c>
      <c r="E19" s="80">
        <v>15</v>
      </c>
      <c r="F19" s="138">
        <v>0</v>
      </c>
      <c r="G19" s="80">
        <v>15</v>
      </c>
      <c r="H19" s="80">
        <v>0</v>
      </c>
      <c r="I19" s="80">
        <v>15</v>
      </c>
      <c r="J19" s="81">
        <v>95.54</v>
      </c>
      <c r="K19" s="80">
        <v>20</v>
      </c>
      <c r="L19" s="81">
        <v>46.88</v>
      </c>
      <c r="M19" s="80">
        <v>20</v>
      </c>
      <c r="N19" s="80">
        <v>0</v>
      </c>
      <c r="O19" s="80">
        <v>15</v>
      </c>
      <c r="P19" s="80">
        <v>0</v>
      </c>
      <c r="Q19" s="80">
        <v>5</v>
      </c>
      <c r="R19" s="139">
        <v>1.0563080861005652E-3</v>
      </c>
      <c r="S19" s="37">
        <v>0</v>
      </c>
      <c r="T19" s="139">
        <v>7.6409355620071645E-3</v>
      </c>
      <c r="U19" s="37">
        <v>0</v>
      </c>
      <c r="V19" s="88"/>
      <c r="W19" s="88"/>
      <c r="X19" s="88">
        <f t="shared" si="1"/>
        <v>105</v>
      </c>
      <c r="Y19" s="81">
        <f t="shared" si="2"/>
        <v>1.48</v>
      </c>
      <c r="Z19" s="33" t="s">
        <v>82</v>
      </c>
    </row>
    <row r="20" spans="1:26" ht="24.75" customHeight="1" x14ac:dyDescent="0.25">
      <c r="A20" s="118" t="s">
        <v>201</v>
      </c>
      <c r="B20" s="87">
        <f t="shared" si="0"/>
        <v>7</v>
      </c>
      <c r="C20" s="83" t="s">
        <v>123</v>
      </c>
      <c r="D20" s="80">
        <v>0</v>
      </c>
      <c r="E20" s="80">
        <v>15</v>
      </c>
      <c r="F20" s="138">
        <v>0</v>
      </c>
      <c r="G20" s="80">
        <v>15</v>
      </c>
      <c r="H20" s="80">
        <v>0</v>
      </c>
      <c r="I20" s="80">
        <v>15</v>
      </c>
      <c r="J20" s="81">
        <v>85.26</v>
      </c>
      <c r="K20" s="80">
        <v>0</v>
      </c>
      <c r="L20" s="81">
        <v>50</v>
      </c>
      <c r="M20" s="80">
        <v>20</v>
      </c>
      <c r="N20" s="80">
        <v>0</v>
      </c>
      <c r="O20" s="80">
        <v>15</v>
      </c>
      <c r="P20" s="80">
        <v>0</v>
      </c>
      <c r="Q20" s="80">
        <v>5</v>
      </c>
      <c r="R20" s="139">
        <v>2.224524449220849E-2</v>
      </c>
      <c r="S20" s="37">
        <v>10</v>
      </c>
      <c r="T20" s="139">
        <v>0</v>
      </c>
      <c r="U20" s="37">
        <v>0</v>
      </c>
      <c r="V20" s="88"/>
      <c r="W20" s="88"/>
      <c r="X20" s="88">
        <f t="shared" si="1"/>
        <v>75</v>
      </c>
      <c r="Y20" s="81">
        <f t="shared" si="2"/>
        <v>1.06</v>
      </c>
      <c r="Z20" s="33" t="s">
        <v>81</v>
      </c>
    </row>
    <row r="21" spans="1:26" ht="33.75" customHeight="1" x14ac:dyDescent="0.25">
      <c r="A21" s="118" t="s">
        <v>202</v>
      </c>
      <c r="B21" s="87">
        <f t="shared" si="0"/>
        <v>8</v>
      </c>
      <c r="C21" s="83" t="s">
        <v>124</v>
      </c>
      <c r="D21" s="80">
        <v>1</v>
      </c>
      <c r="E21" s="80">
        <v>15</v>
      </c>
      <c r="F21" s="138">
        <v>1.0013785644904485E-2</v>
      </c>
      <c r="G21" s="80">
        <v>15</v>
      </c>
      <c r="H21" s="80">
        <v>0</v>
      </c>
      <c r="I21" s="80">
        <v>15</v>
      </c>
      <c r="J21" s="81">
        <v>92.8</v>
      </c>
      <c r="K21" s="80">
        <v>15</v>
      </c>
      <c r="L21" s="81">
        <v>50.13</v>
      </c>
      <c r="M21" s="80">
        <v>20</v>
      </c>
      <c r="N21" s="80">
        <v>2</v>
      </c>
      <c r="O21" s="80">
        <v>5</v>
      </c>
      <c r="P21" s="80">
        <v>0</v>
      </c>
      <c r="Q21" s="80">
        <v>5</v>
      </c>
      <c r="R21" s="139">
        <v>2.4785090033181079E-2</v>
      </c>
      <c r="S21" s="37">
        <v>10</v>
      </c>
      <c r="T21" s="139">
        <v>7.697045634397247E-3</v>
      </c>
      <c r="U21" s="37">
        <v>0</v>
      </c>
      <c r="V21" s="88"/>
      <c r="W21" s="88"/>
      <c r="X21" s="88">
        <f t="shared" si="1"/>
        <v>80</v>
      </c>
      <c r="Y21" s="81">
        <f t="shared" si="2"/>
        <v>1.1299999999999999</v>
      </c>
      <c r="Z21" s="33" t="s">
        <v>83</v>
      </c>
    </row>
    <row r="22" spans="1:26" ht="22.5" customHeight="1" x14ac:dyDescent="0.25">
      <c r="A22" s="118" t="s">
        <v>203</v>
      </c>
      <c r="B22" s="87">
        <f t="shared" si="0"/>
        <v>9</v>
      </c>
      <c r="C22" s="83" t="s">
        <v>125</v>
      </c>
      <c r="D22" s="80">
        <v>0</v>
      </c>
      <c r="E22" s="80">
        <v>15</v>
      </c>
      <c r="F22" s="138">
        <v>0</v>
      </c>
      <c r="G22" s="80">
        <v>15</v>
      </c>
      <c r="H22" s="80">
        <v>0</v>
      </c>
      <c r="I22" s="80">
        <v>15</v>
      </c>
      <c r="J22" s="81">
        <v>91.55</v>
      </c>
      <c r="K22" s="80">
        <v>15</v>
      </c>
      <c r="L22" s="81">
        <v>42.22</v>
      </c>
      <c r="M22" s="80">
        <v>20</v>
      </c>
      <c r="N22" s="80">
        <v>3</v>
      </c>
      <c r="O22" s="80">
        <v>0</v>
      </c>
      <c r="P22" s="80">
        <v>0</v>
      </c>
      <c r="Q22" s="80">
        <v>5</v>
      </c>
      <c r="R22" s="139">
        <v>3.3100176589032096E-2</v>
      </c>
      <c r="S22" s="37">
        <v>10</v>
      </c>
      <c r="T22" s="139">
        <v>2.1350887252210057E-2</v>
      </c>
      <c r="U22" s="37">
        <v>10</v>
      </c>
      <c r="V22" s="88"/>
      <c r="W22" s="88"/>
      <c r="X22" s="88">
        <f t="shared" si="1"/>
        <v>65</v>
      </c>
      <c r="Y22" s="81">
        <f t="shared" si="2"/>
        <v>0.92</v>
      </c>
      <c r="Z22" s="33" t="s">
        <v>81</v>
      </c>
    </row>
    <row r="23" spans="1:26" ht="21.6" customHeight="1" x14ac:dyDescent="0.25">
      <c r="A23" s="118" t="s">
        <v>204</v>
      </c>
      <c r="B23" s="87">
        <f t="shared" si="0"/>
        <v>10</v>
      </c>
      <c r="C23" s="83" t="s">
        <v>126</v>
      </c>
      <c r="D23" s="80">
        <v>0</v>
      </c>
      <c r="E23" s="80">
        <v>15</v>
      </c>
      <c r="F23" s="138">
        <v>0</v>
      </c>
      <c r="G23" s="80">
        <v>15</v>
      </c>
      <c r="H23" s="80">
        <v>0</v>
      </c>
      <c r="I23" s="80">
        <v>15</v>
      </c>
      <c r="J23" s="81">
        <v>91.6</v>
      </c>
      <c r="K23" s="80">
        <v>15</v>
      </c>
      <c r="L23" s="81">
        <v>50.78</v>
      </c>
      <c r="M23" s="80">
        <v>20</v>
      </c>
      <c r="N23" s="80">
        <v>0</v>
      </c>
      <c r="O23" s="80">
        <v>15</v>
      </c>
      <c r="P23" s="80">
        <v>0</v>
      </c>
      <c r="Q23" s="80">
        <v>5</v>
      </c>
      <c r="R23" s="139">
        <v>1.5097686382385837E-2</v>
      </c>
      <c r="S23" s="37">
        <v>0</v>
      </c>
      <c r="T23" s="139">
        <v>1.9351175770633354E-2</v>
      </c>
      <c r="U23" s="37">
        <v>0</v>
      </c>
      <c r="V23" s="88"/>
      <c r="W23" s="88"/>
      <c r="X23" s="88">
        <f t="shared" si="1"/>
        <v>100</v>
      </c>
      <c r="Y23" s="81">
        <f t="shared" si="2"/>
        <v>1.41</v>
      </c>
      <c r="Z23" s="33" t="s">
        <v>83</v>
      </c>
    </row>
    <row r="24" spans="1:26" ht="31.9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138">
        <v>0</v>
      </c>
      <c r="G24" s="80">
        <v>15</v>
      </c>
      <c r="H24" s="80">
        <v>0</v>
      </c>
      <c r="I24" s="80">
        <v>15</v>
      </c>
      <c r="J24" s="81">
        <v>97.18</v>
      </c>
      <c r="K24" s="80">
        <v>20</v>
      </c>
      <c r="L24" s="81">
        <v>51.64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39">
        <v>9.7172920478846535E-3</v>
      </c>
      <c r="S24" s="37">
        <v>0</v>
      </c>
      <c r="T24" s="139">
        <v>4.5189637117220155E-3</v>
      </c>
      <c r="U24" s="37">
        <v>0</v>
      </c>
      <c r="V24" s="88"/>
      <c r="W24" s="88"/>
      <c r="X24" s="88">
        <f t="shared" si="1"/>
        <v>105</v>
      </c>
      <c r="Y24" s="81">
        <f t="shared" si="2"/>
        <v>1.48</v>
      </c>
      <c r="Z24" s="33" t="s">
        <v>82</v>
      </c>
    </row>
    <row r="25" spans="1:26" ht="22.5" customHeight="1" x14ac:dyDescent="0.25">
      <c r="A25" s="118" t="s">
        <v>206</v>
      </c>
      <c r="B25" s="87">
        <f t="shared" ref="B25:B84" si="3">B24+1</f>
        <v>12</v>
      </c>
      <c r="C25" s="83" t="s">
        <v>129</v>
      </c>
      <c r="D25" s="80">
        <v>0</v>
      </c>
      <c r="E25" s="80">
        <v>15</v>
      </c>
      <c r="F25" s="138">
        <v>0</v>
      </c>
      <c r="G25" s="80">
        <v>15</v>
      </c>
      <c r="H25" s="80">
        <v>0</v>
      </c>
      <c r="I25" s="80">
        <v>15</v>
      </c>
      <c r="J25" s="81">
        <v>91.77</v>
      </c>
      <c r="K25" s="80">
        <v>15</v>
      </c>
      <c r="L25" s="81">
        <v>55.67</v>
      </c>
      <c r="M25" s="80">
        <v>20</v>
      </c>
      <c r="N25" s="80">
        <v>0</v>
      </c>
      <c r="O25" s="80">
        <v>15</v>
      </c>
      <c r="P25" s="80">
        <v>0</v>
      </c>
      <c r="Q25" s="80">
        <v>5</v>
      </c>
      <c r="R25" s="139">
        <v>7.8781821644613326E-3</v>
      </c>
      <c r="S25" s="37">
        <v>0</v>
      </c>
      <c r="T25" s="139">
        <v>1.7220903657618601E-2</v>
      </c>
      <c r="U25" s="37">
        <v>0</v>
      </c>
      <c r="V25" s="88"/>
      <c r="W25" s="88"/>
      <c r="X25" s="88">
        <f t="shared" si="1"/>
        <v>100</v>
      </c>
      <c r="Y25" s="81">
        <f t="shared" si="2"/>
        <v>1.41</v>
      </c>
      <c r="Z25" s="33" t="s">
        <v>83</v>
      </c>
    </row>
    <row r="26" spans="1:26" ht="22.5" customHeight="1" x14ac:dyDescent="0.25">
      <c r="A26" s="118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138">
        <v>0</v>
      </c>
      <c r="G26" s="80">
        <v>15</v>
      </c>
      <c r="H26" s="80">
        <v>0</v>
      </c>
      <c r="I26" s="80">
        <v>15</v>
      </c>
      <c r="J26" s="81">
        <v>89.13</v>
      </c>
      <c r="K26" s="80">
        <v>0</v>
      </c>
      <c r="L26" s="81">
        <v>42.21</v>
      </c>
      <c r="M26" s="80">
        <v>20</v>
      </c>
      <c r="N26" s="80">
        <v>1</v>
      </c>
      <c r="O26" s="80">
        <v>15</v>
      </c>
      <c r="P26" s="80">
        <v>0</v>
      </c>
      <c r="Q26" s="80">
        <v>5</v>
      </c>
      <c r="R26" s="139">
        <v>1.2575929969160229E-2</v>
      </c>
      <c r="S26" s="37">
        <v>0</v>
      </c>
      <c r="T26" s="139">
        <v>1.5747083867798366E-2</v>
      </c>
      <c r="U26" s="37">
        <v>0</v>
      </c>
      <c r="V26" s="88"/>
      <c r="W26" s="88"/>
      <c r="X26" s="88">
        <f t="shared" si="1"/>
        <v>85</v>
      </c>
      <c r="Y26" s="81">
        <f t="shared" si="2"/>
        <v>1.2</v>
      </c>
      <c r="Z26" s="33" t="s">
        <v>83</v>
      </c>
    </row>
    <row r="27" spans="1:26" ht="22.5" customHeight="1" x14ac:dyDescent="0.25">
      <c r="A27" s="118" t="s">
        <v>208</v>
      </c>
      <c r="B27" s="87">
        <f t="shared" si="3"/>
        <v>14</v>
      </c>
      <c r="C27" s="85" t="s">
        <v>130</v>
      </c>
      <c r="D27" s="80">
        <v>2</v>
      </c>
      <c r="E27" s="80">
        <v>15</v>
      </c>
      <c r="F27" s="138">
        <v>5.2195840495309433E-2</v>
      </c>
      <c r="G27" s="80">
        <v>15</v>
      </c>
      <c r="H27" s="80">
        <v>0</v>
      </c>
      <c r="I27" s="80">
        <v>15</v>
      </c>
      <c r="J27" s="81">
        <v>75.23</v>
      </c>
      <c r="K27" s="80">
        <v>0</v>
      </c>
      <c r="L27" s="81">
        <v>48.73</v>
      </c>
      <c r="M27" s="80">
        <v>20</v>
      </c>
      <c r="N27" s="80">
        <v>2</v>
      </c>
      <c r="O27" s="80">
        <v>5</v>
      </c>
      <c r="P27" s="80">
        <v>0</v>
      </c>
      <c r="Q27" s="80">
        <v>5</v>
      </c>
      <c r="R27" s="139">
        <v>0</v>
      </c>
      <c r="S27" s="37">
        <v>0</v>
      </c>
      <c r="T27" s="139">
        <v>2.3202021230661441E-2</v>
      </c>
      <c r="U27" s="37">
        <v>10</v>
      </c>
      <c r="V27" s="88"/>
      <c r="W27" s="88"/>
      <c r="X27" s="88">
        <f t="shared" si="1"/>
        <v>65</v>
      </c>
      <c r="Y27" s="81">
        <f t="shared" si="2"/>
        <v>0.92</v>
      </c>
      <c r="Z27" s="33" t="s">
        <v>81</v>
      </c>
    </row>
    <row r="28" spans="1:26" ht="22.5" customHeight="1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138">
        <v>0</v>
      </c>
      <c r="G28" s="80">
        <v>15</v>
      </c>
      <c r="H28" s="80">
        <v>0</v>
      </c>
      <c r="I28" s="80">
        <v>15</v>
      </c>
      <c r="J28" s="81">
        <v>97.5</v>
      </c>
      <c r="K28" s="80">
        <v>20</v>
      </c>
      <c r="L28" s="81">
        <v>53.64</v>
      </c>
      <c r="M28" s="80">
        <v>20</v>
      </c>
      <c r="N28" s="80">
        <v>1</v>
      </c>
      <c r="O28" s="80">
        <v>15</v>
      </c>
      <c r="P28" s="80">
        <v>0</v>
      </c>
      <c r="Q28" s="80">
        <v>5</v>
      </c>
      <c r="R28" s="139">
        <v>1.9827057030996933E-2</v>
      </c>
      <c r="S28" s="37">
        <v>0</v>
      </c>
      <c r="T28" s="139">
        <v>1.0211207844611368E-3</v>
      </c>
      <c r="U28" s="37">
        <v>0</v>
      </c>
      <c r="V28" s="88"/>
      <c r="W28" s="88"/>
      <c r="X28" s="88">
        <f t="shared" si="1"/>
        <v>105</v>
      </c>
      <c r="Y28" s="81">
        <f t="shared" si="2"/>
        <v>1.48</v>
      </c>
      <c r="Z28" s="33" t="s">
        <v>82</v>
      </c>
    </row>
    <row r="29" spans="1:26" ht="33.75" customHeight="1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138">
        <v>0</v>
      </c>
      <c r="G29" s="80">
        <v>15</v>
      </c>
      <c r="H29" s="80">
        <v>0</v>
      </c>
      <c r="I29" s="80">
        <v>15</v>
      </c>
      <c r="J29" s="81">
        <v>36.770000000000003</v>
      </c>
      <c r="K29" s="80">
        <v>0</v>
      </c>
      <c r="L29" s="81">
        <v>36.69</v>
      </c>
      <c r="M29" s="80">
        <v>0</v>
      </c>
      <c r="N29" s="80">
        <v>1</v>
      </c>
      <c r="O29" s="80">
        <v>15</v>
      </c>
      <c r="P29" s="80">
        <v>0</v>
      </c>
      <c r="Q29" s="80">
        <v>5</v>
      </c>
      <c r="R29" s="139">
        <v>1.7372742973779244E-3</v>
      </c>
      <c r="S29" s="37">
        <v>0</v>
      </c>
      <c r="T29" s="139">
        <v>4.7227979274611402E-4</v>
      </c>
      <c r="U29" s="37">
        <v>0</v>
      </c>
      <c r="V29" s="88"/>
      <c r="W29" s="88"/>
      <c r="X29" s="88">
        <f t="shared" si="1"/>
        <v>65</v>
      </c>
      <c r="Y29" s="81">
        <f t="shared" si="2"/>
        <v>0.92</v>
      </c>
      <c r="Z29" s="33" t="s">
        <v>81</v>
      </c>
    </row>
    <row r="30" spans="1:26" ht="24.75" customHeight="1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138">
        <v>0</v>
      </c>
      <c r="G30" s="80">
        <v>15</v>
      </c>
      <c r="H30" s="80">
        <v>0</v>
      </c>
      <c r="I30" s="80">
        <v>15</v>
      </c>
      <c r="J30" s="81">
        <v>91.37</v>
      </c>
      <c r="K30" s="80">
        <v>15</v>
      </c>
      <c r="L30" s="81">
        <v>50.11</v>
      </c>
      <c r="M30" s="80">
        <v>20</v>
      </c>
      <c r="N30" s="80">
        <v>0</v>
      </c>
      <c r="O30" s="80">
        <v>15</v>
      </c>
      <c r="P30" s="80">
        <v>0</v>
      </c>
      <c r="Q30" s="80">
        <v>5</v>
      </c>
      <c r="R30" s="139">
        <v>4.8197509987076333E-3</v>
      </c>
      <c r="S30" s="37">
        <v>0</v>
      </c>
      <c r="T30" s="139">
        <v>3.6822651465083359E-2</v>
      </c>
      <c r="U30" s="37">
        <v>10</v>
      </c>
      <c r="V30" s="88"/>
      <c r="W30" s="88"/>
      <c r="X30" s="88">
        <f t="shared" si="1"/>
        <v>90</v>
      </c>
      <c r="Y30" s="81">
        <f t="shared" si="2"/>
        <v>1.27</v>
      </c>
      <c r="Z30" s="33" t="s">
        <v>83</v>
      </c>
    </row>
    <row r="31" spans="1:26" ht="22.5" customHeight="1" x14ac:dyDescent="0.25">
      <c r="A31" s="118" t="s">
        <v>212</v>
      </c>
      <c r="B31" s="87">
        <f t="shared" si="3"/>
        <v>18</v>
      </c>
      <c r="C31" s="83" t="s">
        <v>134</v>
      </c>
      <c r="D31" s="80">
        <v>1</v>
      </c>
      <c r="E31" s="80">
        <v>15</v>
      </c>
      <c r="F31" s="138">
        <v>2.9258796549124443E-3</v>
      </c>
      <c r="G31" s="80">
        <v>15</v>
      </c>
      <c r="H31" s="80">
        <v>0</v>
      </c>
      <c r="I31" s="80">
        <v>15</v>
      </c>
      <c r="J31" s="81">
        <v>99.29</v>
      </c>
      <c r="K31" s="80">
        <v>20</v>
      </c>
      <c r="L31" s="81">
        <v>49.65</v>
      </c>
      <c r="M31" s="80">
        <v>20</v>
      </c>
      <c r="N31" s="80">
        <v>0</v>
      </c>
      <c r="O31" s="80">
        <v>15</v>
      </c>
      <c r="P31" s="80">
        <v>0</v>
      </c>
      <c r="Q31" s="80">
        <v>5</v>
      </c>
      <c r="R31" s="139">
        <v>5.2473382512537832E-3</v>
      </c>
      <c r="S31" s="37">
        <v>0</v>
      </c>
      <c r="T31" s="139">
        <v>1.0401258324687929E-2</v>
      </c>
      <c r="U31" s="37">
        <v>0</v>
      </c>
      <c r="V31" s="88"/>
      <c r="W31" s="88"/>
      <c r="X31" s="88">
        <f t="shared" si="1"/>
        <v>105</v>
      </c>
      <c r="Y31" s="81">
        <f t="shared" si="2"/>
        <v>1.48</v>
      </c>
      <c r="Z31" s="33" t="s">
        <v>82</v>
      </c>
    </row>
    <row r="32" spans="1:26" ht="22.5" customHeight="1" x14ac:dyDescent="0.25">
      <c r="A32" s="118" t="s">
        <v>213</v>
      </c>
      <c r="B32" s="87">
        <f t="shared" si="3"/>
        <v>19</v>
      </c>
      <c r="C32" s="83" t="s">
        <v>135</v>
      </c>
      <c r="D32" s="80">
        <v>2</v>
      </c>
      <c r="E32" s="80">
        <v>15</v>
      </c>
      <c r="F32" s="138">
        <v>3.5159446335942613E-3</v>
      </c>
      <c r="G32" s="80">
        <v>15</v>
      </c>
      <c r="H32" s="80">
        <v>0</v>
      </c>
      <c r="I32" s="80">
        <v>15</v>
      </c>
      <c r="J32" s="81">
        <v>77.459999999999994</v>
      </c>
      <c r="K32" s="80">
        <v>0</v>
      </c>
      <c r="L32" s="81">
        <v>46.27</v>
      </c>
      <c r="M32" s="80">
        <v>20</v>
      </c>
      <c r="N32" s="80">
        <v>0</v>
      </c>
      <c r="O32" s="80">
        <v>15</v>
      </c>
      <c r="P32" s="80">
        <v>0</v>
      </c>
      <c r="Q32" s="80">
        <v>5</v>
      </c>
      <c r="R32" s="139">
        <v>1.7143366623732195E-2</v>
      </c>
      <c r="S32" s="37">
        <v>0</v>
      </c>
      <c r="T32" s="139">
        <v>3.72888432934841E-2</v>
      </c>
      <c r="U32" s="37">
        <v>10</v>
      </c>
      <c r="V32" s="88"/>
      <c r="W32" s="88"/>
      <c r="X32" s="88">
        <f t="shared" si="1"/>
        <v>75</v>
      </c>
      <c r="Y32" s="81">
        <f t="shared" si="2"/>
        <v>1.06</v>
      </c>
      <c r="Z32" s="33" t="s">
        <v>81</v>
      </c>
    </row>
    <row r="33" spans="1:26" ht="33.75" customHeight="1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138">
        <v>0</v>
      </c>
      <c r="G33" s="80">
        <v>15</v>
      </c>
      <c r="H33" s="80">
        <v>0</v>
      </c>
      <c r="I33" s="80">
        <v>15</v>
      </c>
      <c r="J33" s="81">
        <v>80.930000000000007</v>
      </c>
      <c r="K33" s="80">
        <v>0</v>
      </c>
      <c r="L33" s="81">
        <v>48.13</v>
      </c>
      <c r="M33" s="80">
        <v>20</v>
      </c>
      <c r="N33" s="80">
        <v>0</v>
      </c>
      <c r="O33" s="80">
        <v>15</v>
      </c>
      <c r="P33" s="80">
        <v>0</v>
      </c>
      <c r="Q33" s="80">
        <v>5</v>
      </c>
      <c r="R33" s="139">
        <v>2.394073276492653E-3</v>
      </c>
      <c r="S33" s="37">
        <v>0</v>
      </c>
      <c r="T33" s="139">
        <v>1.3366891571623353E-2</v>
      </c>
      <c r="U33" s="37">
        <v>0</v>
      </c>
      <c r="V33" s="88"/>
      <c r="W33" s="88"/>
      <c r="X33" s="88">
        <f t="shared" si="1"/>
        <v>85</v>
      </c>
      <c r="Y33" s="81">
        <f t="shared" si="2"/>
        <v>1.2</v>
      </c>
      <c r="Z33" s="33" t="s">
        <v>83</v>
      </c>
    </row>
    <row r="34" spans="1:26" ht="22.5" customHeight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138">
        <v>0</v>
      </c>
      <c r="G34" s="80">
        <v>15</v>
      </c>
      <c r="H34" s="80">
        <v>0</v>
      </c>
      <c r="I34" s="80">
        <v>15</v>
      </c>
      <c r="J34" s="81">
        <v>89.7</v>
      </c>
      <c r="K34" s="80">
        <v>0</v>
      </c>
      <c r="L34" s="81">
        <v>51.29</v>
      </c>
      <c r="M34" s="80">
        <v>20</v>
      </c>
      <c r="N34" s="80">
        <v>1</v>
      </c>
      <c r="O34" s="80">
        <v>15</v>
      </c>
      <c r="P34" s="80">
        <v>0</v>
      </c>
      <c r="Q34" s="80">
        <v>5</v>
      </c>
      <c r="R34" s="139">
        <v>1.4815345533648197E-2</v>
      </c>
      <c r="S34" s="37">
        <v>0</v>
      </c>
      <c r="T34" s="139">
        <v>1.7918874232613822E-2</v>
      </c>
      <c r="U34" s="37">
        <v>0</v>
      </c>
      <c r="V34" s="88"/>
      <c r="W34" s="88"/>
      <c r="X34" s="88">
        <f t="shared" si="1"/>
        <v>85</v>
      </c>
      <c r="Y34" s="81">
        <f t="shared" si="2"/>
        <v>1.2</v>
      </c>
      <c r="Z34" s="33" t="s">
        <v>83</v>
      </c>
    </row>
    <row r="35" spans="1:26" ht="22.5" customHeight="1" x14ac:dyDescent="0.25">
      <c r="A35" s="118" t="s">
        <v>216</v>
      </c>
      <c r="B35" s="87">
        <f t="shared" si="3"/>
        <v>22</v>
      </c>
      <c r="C35" s="83" t="s">
        <v>138</v>
      </c>
      <c r="D35" s="80">
        <v>1</v>
      </c>
      <c r="E35" s="80">
        <v>15</v>
      </c>
      <c r="F35" s="138">
        <v>2.4092349417079873E-3</v>
      </c>
      <c r="G35" s="80">
        <v>15</v>
      </c>
      <c r="H35" s="80">
        <v>0</v>
      </c>
      <c r="I35" s="80">
        <v>15</v>
      </c>
      <c r="J35" s="81">
        <v>91.94</v>
      </c>
      <c r="K35" s="80">
        <v>15</v>
      </c>
      <c r="L35" s="81">
        <v>48.28</v>
      </c>
      <c r="M35" s="80">
        <v>20</v>
      </c>
      <c r="N35" s="80">
        <v>1</v>
      </c>
      <c r="O35" s="80">
        <v>15</v>
      </c>
      <c r="P35" s="80">
        <v>0</v>
      </c>
      <c r="Q35" s="80">
        <v>5</v>
      </c>
      <c r="R35" s="139">
        <v>2.8356089165387031E-2</v>
      </c>
      <c r="S35" s="37">
        <v>10</v>
      </c>
      <c r="T35" s="139">
        <v>3.371176384672775E-3</v>
      </c>
      <c r="U35" s="37">
        <v>0</v>
      </c>
      <c r="V35" s="88"/>
      <c r="W35" s="88"/>
      <c r="X35" s="88">
        <f t="shared" si="1"/>
        <v>90</v>
      </c>
      <c r="Y35" s="81">
        <f t="shared" si="2"/>
        <v>1.27</v>
      </c>
      <c r="Z35" s="33" t="s">
        <v>83</v>
      </c>
    </row>
    <row r="36" spans="1:26" ht="22.5" customHeight="1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138">
        <v>0</v>
      </c>
      <c r="G36" s="80">
        <v>15</v>
      </c>
      <c r="H36" s="80">
        <v>0</v>
      </c>
      <c r="I36" s="80">
        <v>15</v>
      </c>
      <c r="J36" s="81">
        <v>92.98</v>
      </c>
      <c r="K36" s="80">
        <v>15</v>
      </c>
      <c r="L36" s="81">
        <v>46.49</v>
      </c>
      <c r="M36" s="80">
        <v>20</v>
      </c>
      <c r="N36" s="80">
        <v>0</v>
      </c>
      <c r="O36" s="80">
        <v>15</v>
      </c>
      <c r="P36" s="80">
        <v>0</v>
      </c>
      <c r="Q36" s="80">
        <v>5</v>
      </c>
      <c r="R36" s="139">
        <v>0</v>
      </c>
      <c r="S36" s="37">
        <v>0</v>
      </c>
      <c r="T36" s="139">
        <v>1.2207385051182922E-2</v>
      </c>
      <c r="U36" s="37">
        <v>0</v>
      </c>
      <c r="V36" s="88"/>
      <c r="W36" s="88"/>
      <c r="X36" s="88">
        <f t="shared" si="1"/>
        <v>100</v>
      </c>
      <c r="Y36" s="81">
        <f t="shared" si="2"/>
        <v>1.41</v>
      </c>
      <c r="Z36" s="33" t="s">
        <v>83</v>
      </c>
    </row>
    <row r="37" spans="1:26" s="24" customFormat="1" ht="22.5" customHeight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138">
        <v>0</v>
      </c>
      <c r="G37" s="80">
        <v>15</v>
      </c>
      <c r="H37" s="80">
        <v>0</v>
      </c>
      <c r="I37" s="80">
        <v>15</v>
      </c>
      <c r="J37" s="81">
        <v>85.95</v>
      </c>
      <c r="K37" s="80">
        <v>0</v>
      </c>
      <c r="L37" s="81">
        <v>50.79</v>
      </c>
      <c r="M37" s="80">
        <v>20</v>
      </c>
      <c r="N37" s="80">
        <v>1</v>
      </c>
      <c r="O37" s="80">
        <v>15</v>
      </c>
      <c r="P37" s="80">
        <v>0</v>
      </c>
      <c r="Q37" s="80">
        <v>5</v>
      </c>
      <c r="R37" s="139">
        <v>1.4152638326736586E-2</v>
      </c>
      <c r="S37" s="37">
        <v>0</v>
      </c>
      <c r="T37" s="139">
        <v>1.9983880826196173E-2</v>
      </c>
      <c r="U37" s="37">
        <v>10</v>
      </c>
      <c r="V37" s="88"/>
      <c r="W37" s="88"/>
      <c r="X37" s="88">
        <f t="shared" si="1"/>
        <v>75</v>
      </c>
      <c r="Y37" s="81">
        <f t="shared" si="2"/>
        <v>1.06</v>
      </c>
      <c r="Z37" s="33" t="s">
        <v>81</v>
      </c>
    </row>
    <row r="38" spans="1:26" ht="22.5" customHeight="1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138">
        <v>0</v>
      </c>
      <c r="G38" s="80">
        <v>15</v>
      </c>
      <c r="H38" s="80">
        <v>0</v>
      </c>
      <c r="I38" s="80">
        <v>15</v>
      </c>
      <c r="J38" s="81">
        <v>99</v>
      </c>
      <c r="K38" s="80">
        <v>20</v>
      </c>
      <c r="L38" s="81">
        <v>53.99</v>
      </c>
      <c r="M38" s="80">
        <v>20</v>
      </c>
      <c r="N38" s="80">
        <v>1</v>
      </c>
      <c r="O38" s="80">
        <v>15</v>
      </c>
      <c r="P38" s="80">
        <v>0</v>
      </c>
      <c r="Q38" s="80">
        <v>5</v>
      </c>
      <c r="R38" s="139">
        <v>2.3042891611591622E-4</v>
      </c>
      <c r="S38" s="37">
        <v>0</v>
      </c>
      <c r="T38" s="139">
        <v>1.9027217380923951E-2</v>
      </c>
      <c r="U38" s="37">
        <v>0</v>
      </c>
      <c r="V38" s="88"/>
      <c r="W38" s="88"/>
      <c r="X38" s="88">
        <f t="shared" si="1"/>
        <v>105</v>
      </c>
      <c r="Y38" s="81">
        <f t="shared" si="2"/>
        <v>1.48</v>
      </c>
      <c r="Z38" s="33" t="s">
        <v>82</v>
      </c>
    </row>
    <row r="39" spans="1:26" ht="22.5" customHeight="1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138">
        <v>0</v>
      </c>
      <c r="G39" s="80">
        <v>15</v>
      </c>
      <c r="H39" s="80">
        <v>0</v>
      </c>
      <c r="I39" s="80">
        <v>15</v>
      </c>
      <c r="J39" s="81">
        <v>95.04</v>
      </c>
      <c r="K39" s="80">
        <v>20</v>
      </c>
      <c r="L39" s="81">
        <v>48.68</v>
      </c>
      <c r="M39" s="80">
        <v>20</v>
      </c>
      <c r="N39" s="80">
        <v>0</v>
      </c>
      <c r="O39" s="80">
        <v>15</v>
      </c>
      <c r="P39" s="80">
        <v>0</v>
      </c>
      <c r="Q39" s="80">
        <v>5</v>
      </c>
      <c r="R39" s="139">
        <v>7.1926875393990336E-4</v>
      </c>
      <c r="S39" s="37">
        <v>0</v>
      </c>
      <c r="T39" s="139">
        <v>4.1274364362261021E-3</v>
      </c>
      <c r="U39" s="37">
        <v>0</v>
      </c>
      <c r="V39" s="88"/>
      <c r="W39" s="88"/>
      <c r="X39" s="88">
        <f t="shared" si="1"/>
        <v>105</v>
      </c>
      <c r="Y39" s="81">
        <f t="shared" si="2"/>
        <v>1.48</v>
      </c>
      <c r="Z39" s="33" t="s">
        <v>82</v>
      </c>
    </row>
    <row r="40" spans="1:26" ht="45" customHeight="1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138">
        <v>1.4784413679722289E-2</v>
      </c>
      <c r="G40" s="80">
        <v>15</v>
      </c>
      <c r="H40" s="80">
        <v>0</v>
      </c>
      <c r="I40" s="80">
        <v>15</v>
      </c>
      <c r="J40" s="81">
        <v>99.21</v>
      </c>
      <c r="K40" s="80">
        <v>20</v>
      </c>
      <c r="L40" s="81">
        <v>56.41</v>
      </c>
      <c r="M40" s="80">
        <v>20</v>
      </c>
      <c r="N40" s="80">
        <v>1</v>
      </c>
      <c r="O40" s="80">
        <v>15</v>
      </c>
      <c r="P40" s="80">
        <v>0</v>
      </c>
      <c r="Q40" s="80">
        <v>5</v>
      </c>
      <c r="R40" s="139">
        <v>6.9287793393466137E-3</v>
      </c>
      <c r="S40" s="37">
        <v>0</v>
      </c>
      <c r="T40" s="139">
        <v>0</v>
      </c>
      <c r="U40" s="37">
        <v>0</v>
      </c>
      <c r="V40" s="88"/>
      <c r="W40" s="88"/>
      <c r="X40" s="88">
        <f t="shared" si="1"/>
        <v>105</v>
      </c>
      <c r="Y40" s="81">
        <f t="shared" si="2"/>
        <v>1.48</v>
      </c>
      <c r="Z40" s="33" t="s">
        <v>82</v>
      </c>
    </row>
    <row r="41" spans="1:26" ht="22.5" customHeight="1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138">
        <v>0</v>
      </c>
      <c r="G41" s="80">
        <v>15</v>
      </c>
      <c r="H41" s="80">
        <v>0</v>
      </c>
      <c r="I41" s="80">
        <v>15</v>
      </c>
      <c r="J41" s="81">
        <v>97.91</v>
      </c>
      <c r="K41" s="80">
        <v>20</v>
      </c>
      <c r="L41" s="81">
        <v>53.62</v>
      </c>
      <c r="M41" s="80">
        <v>20</v>
      </c>
      <c r="N41" s="80">
        <v>2</v>
      </c>
      <c r="O41" s="80">
        <v>5</v>
      </c>
      <c r="P41" s="80">
        <v>0</v>
      </c>
      <c r="Q41" s="80">
        <v>5</v>
      </c>
      <c r="R41" s="139">
        <v>3.1682889638248684E-3</v>
      </c>
      <c r="S41" s="37">
        <v>0</v>
      </c>
      <c r="T41" s="139">
        <v>1.656441457935957E-2</v>
      </c>
      <c r="U41" s="37">
        <v>0</v>
      </c>
      <c r="V41" s="88"/>
      <c r="W41" s="88"/>
      <c r="X41" s="88">
        <f t="shared" si="1"/>
        <v>95</v>
      </c>
      <c r="Y41" s="81">
        <f t="shared" si="2"/>
        <v>1.34</v>
      </c>
      <c r="Z41" s="33" t="s">
        <v>83</v>
      </c>
    </row>
    <row r="42" spans="1:26" ht="24.75" customHeight="1" x14ac:dyDescent="0.25">
      <c r="A42" s="118" t="s">
        <v>223</v>
      </c>
      <c r="B42" s="87">
        <f t="shared" si="3"/>
        <v>29</v>
      </c>
      <c r="C42" s="83" t="s">
        <v>145</v>
      </c>
      <c r="D42" s="80">
        <v>2</v>
      </c>
      <c r="E42" s="80">
        <v>15</v>
      </c>
      <c r="F42" s="138">
        <v>6.1944359098883026E-3</v>
      </c>
      <c r="G42" s="80">
        <v>15</v>
      </c>
      <c r="H42" s="80">
        <v>0</v>
      </c>
      <c r="I42" s="80">
        <v>15</v>
      </c>
      <c r="J42" s="81">
        <v>93.92</v>
      </c>
      <c r="K42" s="80">
        <v>15</v>
      </c>
      <c r="L42" s="81">
        <v>45.76</v>
      </c>
      <c r="M42" s="80">
        <v>20</v>
      </c>
      <c r="N42" s="80">
        <v>1</v>
      </c>
      <c r="O42" s="80">
        <v>15</v>
      </c>
      <c r="P42" s="80">
        <v>0</v>
      </c>
      <c r="Q42" s="80">
        <v>5</v>
      </c>
      <c r="R42" s="139">
        <v>1.8780124025896516E-2</v>
      </c>
      <c r="S42" s="37">
        <v>0</v>
      </c>
      <c r="T42" s="139">
        <v>0</v>
      </c>
      <c r="U42" s="37">
        <v>0</v>
      </c>
      <c r="V42" s="88"/>
      <c r="W42" s="88"/>
      <c r="X42" s="88">
        <f t="shared" si="1"/>
        <v>100</v>
      </c>
      <c r="Y42" s="81">
        <f t="shared" si="2"/>
        <v>1.41</v>
      </c>
      <c r="Z42" s="33" t="s">
        <v>83</v>
      </c>
    </row>
    <row r="43" spans="1:26" ht="22.5" customHeight="1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138">
        <v>0</v>
      </c>
      <c r="G43" s="80">
        <v>15</v>
      </c>
      <c r="H43" s="80">
        <v>0</v>
      </c>
      <c r="I43" s="80">
        <v>15</v>
      </c>
      <c r="J43" s="81">
        <v>96.06</v>
      </c>
      <c r="K43" s="80">
        <v>20</v>
      </c>
      <c r="L43" s="81">
        <v>51.5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39">
        <v>3.7056855376800964E-3</v>
      </c>
      <c r="S43" s="37">
        <v>0</v>
      </c>
      <c r="T43" s="139">
        <v>4.9468491406747233E-3</v>
      </c>
      <c r="U43" s="37">
        <v>0</v>
      </c>
      <c r="V43" s="88"/>
      <c r="W43" s="88"/>
      <c r="X43" s="88">
        <f t="shared" si="1"/>
        <v>105</v>
      </c>
      <c r="Y43" s="81">
        <f t="shared" si="2"/>
        <v>1.48</v>
      </c>
      <c r="Z43" s="33" t="s">
        <v>82</v>
      </c>
    </row>
    <row r="44" spans="1:26" ht="22.5" customHeight="1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138">
        <v>0</v>
      </c>
      <c r="G44" s="80">
        <v>15</v>
      </c>
      <c r="H44" s="80">
        <v>0</v>
      </c>
      <c r="I44" s="80">
        <v>15</v>
      </c>
      <c r="J44" s="81">
        <v>93.22</v>
      </c>
      <c r="K44" s="80">
        <v>15</v>
      </c>
      <c r="L44" s="81">
        <v>50.95</v>
      </c>
      <c r="M44" s="80">
        <v>20</v>
      </c>
      <c r="N44" s="80">
        <v>0</v>
      </c>
      <c r="O44" s="80">
        <v>15</v>
      </c>
      <c r="P44" s="80">
        <v>0</v>
      </c>
      <c r="Q44" s="80">
        <v>5</v>
      </c>
      <c r="R44" s="139">
        <v>5.8632010228591479E-3</v>
      </c>
      <c r="S44" s="37">
        <v>0</v>
      </c>
      <c r="T44" s="139">
        <v>3.2210617223976468E-3</v>
      </c>
      <c r="U44" s="37">
        <v>0</v>
      </c>
      <c r="V44" s="88"/>
      <c r="W44" s="88"/>
      <c r="X44" s="88">
        <f t="shared" si="1"/>
        <v>100</v>
      </c>
      <c r="Y44" s="81">
        <f t="shared" si="2"/>
        <v>1.41</v>
      </c>
      <c r="Z44" s="33" t="s">
        <v>83</v>
      </c>
    </row>
    <row r="45" spans="1:26" ht="22.5" customHeight="1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138">
        <v>0</v>
      </c>
      <c r="G45" s="80">
        <v>15</v>
      </c>
      <c r="H45" s="80">
        <v>0</v>
      </c>
      <c r="I45" s="80">
        <v>15</v>
      </c>
      <c r="J45" s="81">
        <v>94.27</v>
      </c>
      <c r="K45" s="80">
        <v>15</v>
      </c>
      <c r="L45" s="81">
        <v>50.28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39">
        <v>5.4699762586466643E-4</v>
      </c>
      <c r="S45" s="37">
        <v>0</v>
      </c>
      <c r="T45" s="139">
        <v>1.3982976161367552E-2</v>
      </c>
      <c r="U45" s="37">
        <v>0</v>
      </c>
      <c r="V45" s="88"/>
      <c r="W45" s="88"/>
      <c r="X45" s="88">
        <f t="shared" si="1"/>
        <v>100</v>
      </c>
      <c r="Y45" s="81">
        <f t="shared" si="2"/>
        <v>1.41</v>
      </c>
      <c r="Z45" s="33" t="s">
        <v>83</v>
      </c>
    </row>
    <row r="46" spans="1:26" ht="22.5" customHeight="1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138">
        <v>0</v>
      </c>
      <c r="G46" s="80">
        <v>15</v>
      </c>
      <c r="H46" s="80">
        <v>0</v>
      </c>
      <c r="I46" s="80">
        <v>15</v>
      </c>
      <c r="J46" s="81">
        <v>96.06</v>
      </c>
      <c r="K46" s="80">
        <v>20</v>
      </c>
      <c r="L46" s="81">
        <v>50.91</v>
      </c>
      <c r="M46" s="80">
        <v>20</v>
      </c>
      <c r="N46" s="80">
        <v>0</v>
      </c>
      <c r="O46" s="80">
        <v>15</v>
      </c>
      <c r="P46" s="80">
        <v>0</v>
      </c>
      <c r="Q46" s="80">
        <v>5</v>
      </c>
      <c r="R46" s="139">
        <v>2.1149905580778656E-4</v>
      </c>
      <c r="S46" s="37">
        <v>0</v>
      </c>
      <c r="T46" s="139">
        <v>1.3702370525131567E-2</v>
      </c>
      <c r="U46" s="37">
        <v>0</v>
      </c>
      <c r="V46" s="88"/>
      <c r="W46" s="88"/>
      <c r="X46" s="88">
        <f t="shared" si="1"/>
        <v>105</v>
      </c>
      <c r="Y46" s="81">
        <f t="shared" si="2"/>
        <v>1.48</v>
      </c>
      <c r="Z46" s="33" t="s">
        <v>82</v>
      </c>
    </row>
    <row r="47" spans="1:26" ht="22.5" customHeight="1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138">
        <v>0</v>
      </c>
      <c r="G47" s="80">
        <v>15</v>
      </c>
      <c r="H47" s="80">
        <v>0</v>
      </c>
      <c r="I47" s="80">
        <v>15</v>
      </c>
      <c r="J47" s="81">
        <v>97.12</v>
      </c>
      <c r="K47" s="80">
        <v>20</v>
      </c>
      <c r="L47" s="81">
        <v>54.24</v>
      </c>
      <c r="M47" s="80">
        <v>20</v>
      </c>
      <c r="N47" s="80">
        <v>1</v>
      </c>
      <c r="O47" s="80">
        <v>15</v>
      </c>
      <c r="P47" s="80">
        <v>0</v>
      </c>
      <c r="Q47" s="80">
        <v>5</v>
      </c>
      <c r="R47" s="139">
        <v>0</v>
      </c>
      <c r="S47" s="37">
        <v>0</v>
      </c>
      <c r="T47" s="139">
        <v>0</v>
      </c>
      <c r="U47" s="37">
        <v>0</v>
      </c>
      <c r="V47" s="88"/>
      <c r="W47" s="88"/>
      <c r="X47" s="88">
        <f t="shared" si="1"/>
        <v>105</v>
      </c>
      <c r="Y47" s="81">
        <f t="shared" si="2"/>
        <v>1.48</v>
      </c>
      <c r="Z47" s="33" t="s">
        <v>82</v>
      </c>
    </row>
    <row r="48" spans="1:26" ht="22.5" customHeight="1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138">
        <v>2.2235019711344974E-2</v>
      </c>
      <c r="G48" s="80">
        <v>15</v>
      </c>
      <c r="H48" s="80">
        <v>0</v>
      </c>
      <c r="I48" s="80">
        <v>15</v>
      </c>
      <c r="J48" s="81">
        <v>92.08</v>
      </c>
      <c r="K48" s="80">
        <v>15</v>
      </c>
      <c r="L48" s="81">
        <v>48.76</v>
      </c>
      <c r="M48" s="80">
        <v>20</v>
      </c>
      <c r="N48" s="80">
        <v>2</v>
      </c>
      <c r="O48" s="80">
        <v>5</v>
      </c>
      <c r="P48" s="80">
        <v>0</v>
      </c>
      <c r="Q48" s="80">
        <v>5</v>
      </c>
      <c r="R48" s="139">
        <v>1.8010707743219022E-2</v>
      </c>
      <c r="S48" s="37">
        <v>0</v>
      </c>
      <c r="T48" s="139">
        <v>9.4830250622123247E-3</v>
      </c>
      <c r="U48" s="37">
        <v>0</v>
      </c>
      <c r="V48" s="88"/>
      <c r="W48" s="88"/>
      <c r="X48" s="88">
        <f t="shared" si="1"/>
        <v>90</v>
      </c>
      <c r="Y48" s="81">
        <f t="shared" si="2"/>
        <v>1.27</v>
      </c>
      <c r="Z48" s="33" t="s">
        <v>83</v>
      </c>
    </row>
    <row r="49" spans="1:26" ht="22.5" customHeight="1" x14ac:dyDescent="0.25">
      <c r="A49" s="118" t="s">
        <v>230</v>
      </c>
      <c r="B49" s="87">
        <f t="shared" si="3"/>
        <v>36</v>
      </c>
      <c r="C49" s="83" t="s">
        <v>152</v>
      </c>
      <c r="D49" s="80">
        <v>1</v>
      </c>
      <c r="E49" s="80">
        <v>15</v>
      </c>
      <c r="F49" s="138">
        <v>-1.256534449750858E-3</v>
      </c>
      <c r="G49" s="80">
        <v>15</v>
      </c>
      <c r="H49" s="80">
        <v>0</v>
      </c>
      <c r="I49" s="80">
        <v>15</v>
      </c>
      <c r="J49" s="81">
        <v>96.3</v>
      </c>
      <c r="K49" s="80">
        <v>20</v>
      </c>
      <c r="L49" s="81">
        <v>51.2</v>
      </c>
      <c r="M49" s="80">
        <v>20</v>
      </c>
      <c r="N49" s="80">
        <v>1</v>
      </c>
      <c r="O49" s="80">
        <v>15</v>
      </c>
      <c r="P49" s="80">
        <v>1</v>
      </c>
      <c r="Q49" s="80">
        <v>0</v>
      </c>
      <c r="R49" s="139">
        <v>3.1269113407521983E-2</v>
      </c>
      <c r="S49" s="37">
        <v>10</v>
      </c>
      <c r="T49" s="139">
        <v>0</v>
      </c>
      <c r="U49" s="37">
        <v>0</v>
      </c>
      <c r="V49" s="88"/>
      <c r="W49" s="88"/>
      <c r="X49" s="88">
        <f t="shared" si="1"/>
        <v>90</v>
      </c>
      <c r="Y49" s="81">
        <f t="shared" si="2"/>
        <v>1.27</v>
      </c>
      <c r="Z49" s="33" t="s">
        <v>83</v>
      </c>
    </row>
    <row r="50" spans="1:26" ht="22.5" customHeight="1" x14ac:dyDescent="0.25">
      <c r="A50" s="118" t="s">
        <v>231</v>
      </c>
      <c r="B50" s="87">
        <f t="shared" si="3"/>
        <v>37</v>
      </c>
      <c r="C50" s="83" t="s">
        <v>153</v>
      </c>
      <c r="D50" s="80">
        <v>0</v>
      </c>
      <c r="E50" s="80">
        <v>15</v>
      </c>
      <c r="F50" s="138">
        <v>0</v>
      </c>
      <c r="G50" s="80">
        <v>15</v>
      </c>
      <c r="H50" s="80">
        <v>0</v>
      </c>
      <c r="I50" s="80">
        <v>15</v>
      </c>
      <c r="J50" s="81">
        <v>96.53</v>
      </c>
      <c r="K50" s="80">
        <v>20</v>
      </c>
      <c r="L50" s="81">
        <v>52.34</v>
      </c>
      <c r="M50" s="80">
        <v>20</v>
      </c>
      <c r="N50" s="80">
        <v>0</v>
      </c>
      <c r="O50" s="80">
        <v>15</v>
      </c>
      <c r="P50" s="80">
        <v>0</v>
      </c>
      <c r="Q50" s="80">
        <v>5</v>
      </c>
      <c r="R50" s="139">
        <v>2.9116812968282349E-2</v>
      </c>
      <c r="S50" s="37">
        <v>10</v>
      </c>
      <c r="T50" s="139">
        <v>3.7732760179177631E-3</v>
      </c>
      <c r="U50" s="37">
        <v>0</v>
      </c>
      <c r="V50" s="88"/>
      <c r="W50" s="88"/>
      <c r="X50" s="88">
        <f t="shared" si="1"/>
        <v>95</v>
      </c>
      <c r="Y50" s="81">
        <f t="shared" si="2"/>
        <v>1.34</v>
      </c>
      <c r="Z50" s="33" t="s">
        <v>83</v>
      </c>
    </row>
    <row r="51" spans="1:26" ht="24.75" customHeight="1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138">
        <v>0</v>
      </c>
      <c r="G51" s="80">
        <v>15</v>
      </c>
      <c r="H51" s="80">
        <v>0</v>
      </c>
      <c r="I51" s="80">
        <v>15</v>
      </c>
      <c r="J51" s="81">
        <v>90.99</v>
      </c>
      <c r="K51" s="80">
        <v>15</v>
      </c>
      <c r="L51" s="81">
        <v>50.74</v>
      </c>
      <c r="M51" s="80">
        <v>20</v>
      </c>
      <c r="N51" s="80">
        <v>0</v>
      </c>
      <c r="O51" s="80">
        <v>15</v>
      </c>
      <c r="P51" s="80">
        <v>0</v>
      </c>
      <c r="Q51" s="80">
        <v>5</v>
      </c>
      <c r="R51" s="139">
        <v>5.7073157582619013E-3</v>
      </c>
      <c r="S51" s="37">
        <v>0</v>
      </c>
      <c r="T51" s="139">
        <v>1.8736233759232303E-2</v>
      </c>
      <c r="U51" s="37">
        <v>0</v>
      </c>
      <c r="V51" s="88"/>
      <c r="W51" s="88"/>
      <c r="X51" s="88">
        <f t="shared" si="1"/>
        <v>100</v>
      </c>
      <c r="Y51" s="81">
        <f t="shared" si="2"/>
        <v>1.41</v>
      </c>
      <c r="Z51" s="33" t="s">
        <v>83</v>
      </c>
    </row>
    <row r="52" spans="1:26" ht="22.5" customHeight="1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138">
        <v>0</v>
      </c>
      <c r="G52" s="80">
        <v>15</v>
      </c>
      <c r="H52" s="80">
        <v>0</v>
      </c>
      <c r="I52" s="80">
        <v>15</v>
      </c>
      <c r="J52" s="81">
        <v>96.99</v>
      </c>
      <c r="K52" s="80">
        <v>20</v>
      </c>
      <c r="L52" s="81">
        <v>51.15</v>
      </c>
      <c r="M52" s="80">
        <v>20</v>
      </c>
      <c r="N52" s="80">
        <v>0</v>
      </c>
      <c r="O52" s="80">
        <v>15</v>
      </c>
      <c r="P52" s="80">
        <v>0</v>
      </c>
      <c r="Q52" s="80">
        <v>5</v>
      </c>
      <c r="R52" s="139">
        <v>1.1584245105012065E-2</v>
      </c>
      <c r="S52" s="37">
        <v>0</v>
      </c>
      <c r="T52" s="139">
        <v>4.2924716725611127E-3</v>
      </c>
      <c r="U52" s="37">
        <v>0</v>
      </c>
      <c r="V52" s="88"/>
      <c r="W52" s="88"/>
      <c r="X52" s="88">
        <f t="shared" si="1"/>
        <v>105</v>
      </c>
      <c r="Y52" s="81">
        <f t="shared" si="2"/>
        <v>1.48</v>
      </c>
      <c r="Z52" s="33" t="s">
        <v>82</v>
      </c>
    </row>
    <row r="53" spans="1:26" ht="22.5" customHeight="1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138">
        <v>0</v>
      </c>
      <c r="G53" s="80">
        <v>15</v>
      </c>
      <c r="H53" s="80">
        <v>0</v>
      </c>
      <c r="I53" s="80">
        <v>15</v>
      </c>
      <c r="J53" s="81">
        <v>91.73</v>
      </c>
      <c r="K53" s="80">
        <v>15</v>
      </c>
      <c r="L53" s="81">
        <v>50.25</v>
      </c>
      <c r="M53" s="80">
        <v>20</v>
      </c>
      <c r="N53" s="80">
        <v>2</v>
      </c>
      <c r="O53" s="80">
        <v>5</v>
      </c>
      <c r="P53" s="80">
        <v>0</v>
      </c>
      <c r="Q53" s="80">
        <v>5</v>
      </c>
      <c r="R53" s="139">
        <v>1.0989918054625269E-2</v>
      </c>
      <c r="S53" s="37">
        <v>0</v>
      </c>
      <c r="T53" s="139">
        <v>0</v>
      </c>
      <c r="U53" s="37">
        <v>0</v>
      </c>
      <c r="V53" s="88"/>
      <c r="W53" s="88"/>
      <c r="X53" s="88">
        <f t="shared" si="1"/>
        <v>90</v>
      </c>
      <c r="Y53" s="81">
        <f t="shared" si="2"/>
        <v>1.27</v>
      </c>
      <c r="Z53" s="33" t="s">
        <v>83</v>
      </c>
    </row>
    <row r="54" spans="1:26" ht="22.5" customHeight="1" x14ac:dyDescent="0.25">
      <c r="A54" s="118" t="s">
        <v>235</v>
      </c>
      <c r="B54" s="87">
        <f t="shared" si="3"/>
        <v>41</v>
      </c>
      <c r="C54" s="90" t="s">
        <v>157</v>
      </c>
      <c r="D54" s="80">
        <v>0</v>
      </c>
      <c r="E54" s="80">
        <v>15</v>
      </c>
      <c r="F54" s="138">
        <v>0</v>
      </c>
      <c r="G54" s="80">
        <v>15</v>
      </c>
      <c r="H54" s="80">
        <v>0</v>
      </c>
      <c r="I54" s="80">
        <v>15</v>
      </c>
      <c r="J54" s="81">
        <v>93.97</v>
      </c>
      <c r="K54" s="80">
        <v>15</v>
      </c>
      <c r="L54" s="81">
        <v>44.27</v>
      </c>
      <c r="M54" s="80">
        <v>20</v>
      </c>
      <c r="N54" s="80">
        <v>0</v>
      </c>
      <c r="O54" s="80">
        <v>15</v>
      </c>
      <c r="P54" s="80">
        <v>0</v>
      </c>
      <c r="Q54" s="80">
        <v>5</v>
      </c>
      <c r="R54" s="139">
        <v>0</v>
      </c>
      <c r="S54" s="37">
        <v>0</v>
      </c>
      <c r="T54" s="139">
        <v>7.3569098494148709E-4</v>
      </c>
      <c r="U54" s="37">
        <v>0</v>
      </c>
      <c r="V54" s="88"/>
      <c r="W54" s="88"/>
      <c r="X54" s="88">
        <f t="shared" si="1"/>
        <v>100</v>
      </c>
      <c r="Y54" s="81">
        <f t="shared" si="2"/>
        <v>1.41</v>
      </c>
      <c r="Z54" s="33" t="s">
        <v>83</v>
      </c>
    </row>
    <row r="55" spans="1:26" ht="22.5" customHeight="1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138">
        <v>0</v>
      </c>
      <c r="G55" s="80">
        <v>15</v>
      </c>
      <c r="H55" s="80">
        <v>0</v>
      </c>
      <c r="I55" s="80">
        <v>15</v>
      </c>
      <c r="J55" s="81">
        <v>94.12</v>
      </c>
      <c r="K55" s="80">
        <v>15</v>
      </c>
      <c r="L55" s="81">
        <v>48.59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39">
        <v>3.6651481016162342E-2</v>
      </c>
      <c r="S55" s="37">
        <v>10</v>
      </c>
      <c r="T55" s="139">
        <v>0</v>
      </c>
      <c r="U55" s="37">
        <v>0</v>
      </c>
      <c r="V55" s="88"/>
      <c r="W55" s="88"/>
      <c r="X55" s="88">
        <f t="shared" si="1"/>
        <v>90</v>
      </c>
      <c r="Y55" s="81">
        <f t="shared" si="2"/>
        <v>1.27</v>
      </c>
      <c r="Z55" s="33" t="s">
        <v>83</v>
      </c>
    </row>
    <row r="56" spans="1:26" ht="22.5" customHeight="1" x14ac:dyDescent="0.25">
      <c r="A56" s="118" t="s">
        <v>237</v>
      </c>
      <c r="B56" s="87">
        <f t="shared" si="3"/>
        <v>43</v>
      </c>
      <c r="C56" s="83" t="s">
        <v>159</v>
      </c>
      <c r="D56" s="80">
        <v>0</v>
      </c>
      <c r="E56" s="80">
        <v>15</v>
      </c>
      <c r="F56" s="138">
        <v>0</v>
      </c>
      <c r="G56" s="80">
        <v>15</v>
      </c>
      <c r="H56" s="80">
        <v>0</v>
      </c>
      <c r="I56" s="80">
        <v>15</v>
      </c>
      <c r="J56" s="81">
        <v>93.66</v>
      </c>
      <c r="K56" s="80">
        <v>15</v>
      </c>
      <c r="L56" s="81">
        <v>50.89</v>
      </c>
      <c r="M56" s="80">
        <v>20</v>
      </c>
      <c r="N56" s="80">
        <v>0</v>
      </c>
      <c r="O56" s="80">
        <v>15</v>
      </c>
      <c r="P56" s="80">
        <v>0</v>
      </c>
      <c r="Q56" s="80">
        <v>5</v>
      </c>
      <c r="R56" s="139">
        <v>0</v>
      </c>
      <c r="S56" s="37">
        <v>0</v>
      </c>
      <c r="T56" s="139">
        <v>6.292821298227321E-3</v>
      </c>
      <c r="U56" s="37">
        <v>0</v>
      </c>
      <c r="V56" s="88"/>
      <c r="W56" s="88"/>
      <c r="X56" s="88">
        <f t="shared" si="1"/>
        <v>100</v>
      </c>
      <c r="Y56" s="81">
        <f t="shared" si="2"/>
        <v>1.41</v>
      </c>
      <c r="Z56" s="33" t="s">
        <v>83</v>
      </c>
    </row>
    <row r="57" spans="1:26" ht="33.75" customHeight="1" x14ac:dyDescent="0.25">
      <c r="A57" s="118" t="s">
        <v>238</v>
      </c>
      <c r="B57" s="87">
        <f t="shared" si="3"/>
        <v>44</v>
      </c>
      <c r="C57" s="85" t="s">
        <v>160</v>
      </c>
      <c r="D57" s="80">
        <v>1</v>
      </c>
      <c r="E57" s="80">
        <v>15</v>
      </c>
      <c r="F57" s="138">
        <v>-3.619817778373037E-2</v>
      </c>
      <c r="G57" s="80">
        <v>15</v>
      </c>
      <c r="H57" s="80">
        <v>0</v>
      </c>
      <c r="I57" s="80">
        <v>15</v>
      </c>
      <c r="J57" s="81">
        <v>52.6</v>
      </c>
      <c r="K57" s="80">
        <v>0</v>
      </c>
      <c r="L57" s="81">
        <v>38.729999999999997</v>
      </c>
      <c r="M57" s="80">
        <v>0</v>
      </c>
      <c r="N57" s="80">
        <v>4</v>
      </c>
      <c r="O57" s="80">
        <v>0</v>
      </c>
      <c r="P57" s="80">
        <v>0</v>
      </c>
      <c r="Q57" s="80">
        <v>5</v>
      </c>
      <c r="R57" s="139">
        <v>0</v>
      </c>
      <c r="S57" s="37">
        <v>0</v>
      </c>
      <c r="T57" s="139">
        <v>2.8509568372381149E-2</v>
      </c>
      <c r="U57" s="37">
        <v>10</v>
      </c>
      <c r="V57" s="88"/>
      <c r="W57" s="88"/>
      <c r="X57" s="88">
        <f t="shared" si="1"/>
        <v>40</v>
      </c>
      <c r="Y57" s="81">
        <f t="shared" si="2"/>
        <v>0.56000000000000005</v>
      </c>
      <c r="Z57" s="33" t="s">
        <v>84</v>
      </c>
    </row>
    <row r="58" spans="1:26" ht="22.5" customHeight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138">
        <v>0</v>
      </c>
      <c r="G58" s="80">
        <v>15</v>
      </c>
      <c r="H58" s="80">
        <v>0</v>
      </c>
      <c r="I58" s="80">
        <v>15</v>
      </c>
      <c r="J58" s="81">
        <v>92.6</v>
      </c>
      <c r="K58" s="80">
        <v>15</v>
      </c>
      <c r="L58" s="81">
        <v>48.4</v>
      </c>
      <c r="M58" s="80">
        <v>20</v>
      </c>
      <c r="N58" s="80">
        <v>1</v>
      </c>
      <c r="O58" s="80">
        <v>15</v>
      </c>
      <c r="P58" s="80">
        <v>0</v>
      </c>
      <c r="Q58" s="80">
        <v>5</v>
      </c>
      <c r="R58" s="139">
        <v>3.7526157627589454E-3</v>
      </c>
      <c r="S58" s="37">
        <v>0</v>
      </c>
      <c r="T58" s="139">
        <v>3.1574823862153718E-2</v>
      </c>
      <c r="U58" s="37">
        <v>10</v>
      </c>
      <c r="V58" s="88"/>
      <c r="W58" s="88"/>
      <c r="X58" s="88">
        <f t="shared" si="1"/>
        <v>90</v>
      </c>
      <c r="Y58" s="81">
        <f t="shared" si="2"/>
        <v>1.27</v>
      </c>
      <c r="Z58" s="33" t="s">
        <v>83</v>
      </c>
    </row>
    <row r="59" spans="1:26" ht="22.5" customHeight="1" x14ac:dyDescent="0.25">
      <c r="A59" s="118" t="s">
        <v>240</v>
      </c>
      <c r="B59" s="87">
        <f t="shared" si="3"/>
        <v>46</v>
      </c>
      <c r="C59" s="83" t="s">
        <v>162</v>
      </c>
      <c r="D59" s="80">
        <v>1</v>
      </c>
      <c r="E59" s="80">
        <v>15</v>
      </c>
      <c r="F59" s="138">
        <v>5.9028849230548773E-4</v>
      </c>
      <c r="G59" s="80">
        <v>15</v>
      </c>
      <c r="H59" s="80">
        <v>0</v>
      </c>
      <c r="I59" s="80">
        <v>15</v>
      </c>
      <c r="J59" s="81">
        <v>97.84</v>
      </c>
      <c r="K59" s="80">
        <v>20</v>
      </c>
      <c r="L59" s="81">
        <v>48.18</v>
      </c>
      <c r="M59" s="80">
        <v>20</v>
      </c>
      <c r="N59" s="80">
        <v>1</v>
      </c>
      <c r="O59" s="80">
        <v>15</v>
      </c>
      <c r="P59" s="80">
        <v>0</v>
      </c>
      <c r="Q59" s="80">
        <v>5</v>
      </c>
      <c r="R59" s="139">
        <v>0</v>
      </c>
      <c r="S59" s="37">
        <v>0</v>
      </c>
      <c r="T59" s="139">
        <v>1.2348549104871997E-2</v>
      </c>
      <c r="U59" s="37">
        <v>0</v>
      </c>
      <c r="V59" s="88"/>
      <c r="W59" s="88"/>
      <c r="X59" s="88">
        <f t="shared" si="1"/>
        <v>105</v>
      </c>
      <c r="Y59" s="81">
        <f t="shared" si="2"/>
        <v>1.48</v>
      </c>
      <c r="Z59" s="33" t="s">
        <v>82</v>
      </c>
    </row>
    <row r="60" spans="1:26" ht="24.75" customHeight="1" x14ac:dyDescent="0.25">
      <c r="A60" s="118" t="s">
        <v>241</v>
      </c>
      <c r="B60" s="87">
        <f t="shared" si="3"/>
        <v>47</v>
      </c>
      <c r="C60" s="83" t="s">
        <v>163</v>
      </c>
      <c r="D60" s="80">
        <v>0</v>
      </c>
      <c r="E60" s="80">
        <v>15</v>
      </c>
      <c r="F60" s="138">
        <v>0</v>
      </c>
      <c r="G60" s="80">
        <v>15</v>
      </c>
      <c r="H60" s="80">
        <v>0</v>
      </c>
      <c r="I60" s="80">
        <v>15</v>
      </c>
      <c r="J60" s="81">
        <v>94.92</v>
      </c>
      <c r="K60" s="80">
        <v>15</v>
      </c>
      <c r="L60" s="81">
        <v>53.73</v>
      </c>
      <c r="M60" s="80">
        <v>20</v>
      </c>
      <c r="N60" s="80">
        <v>1</v>
      </c>
      <c r="O60" s="80">
        <v>15</v>
      </c>
      <c r="P60" s="80">
        <v>0</v>
      </c>
      <c r="Q60" s="80">
        <v>5</v>
      </c>
      <c r="R60" s="139">
        <v>4.9028336316991562E-3</v>
      </c>
      <c r="S60" s="37">
        <v>0</v>
      </c>
      <c r="T60" s="139">
        <v>2.1630709539063424E-3</v>
      </c>
      <c r="U60" s="37">
        <v>0</v>
      </c>
      <c r="V60" s="88"/>
      <c r="W60" s="88"/>
      <c r="X60" s="88">
        <f t="shared" si="1"/>
        <v>100</v>
      </c>
      <c r="Y60" s="81">
        <f t="shared" si="2"/>
        <v>1.41</v>
      </c>
      <c r="Z60" s="33" t="s">
        <v>83</v>
      </c>
    </row>
    <row r="61" spans="1:26" ht="33.75" customHeight="1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138">
        <v>0</v>
      </c>
      <c r="G61" s="80">
        <v>15</v>
      </c>
      <c r="H61" s="80">
        <v>0</v>
      </c>
      <c r="I61" s="80">
        <v>15</v>
      </c>
      <c r="J61" s="81">
        <v>77.290000000000006</v>
      </c>
      <c r="K61" s="80">
        <v>0</v>
      </c>
      <c r="L61" s="81">
        <v>53.33</v>
      </c>
      <c r="M61" s="80">
        <v>20</v>
      </c>
      <c r="N61" s="80">
        <v>1</v>
      </c>
      <c r="O61" s="80">
        <v>15</v>
      </c>
      <c r="P61" s="80">
        <v>0</v>
      </c>
      <c r="Q61" s="80">
        <v>5</v>
      </c>
      <c r="R61" s="139">
        <v>0</v>
      </c>
      <c r="S61" s="37">
        <v>0</v>
      </c>
      <c r="T61" s="139">
        <v>2.090527778492576E-3</v>
      </c>
      <c r="U61" s="37">
        <v>0</v>
      </c>
      <c r="V61" s="88"/>
      <c r="W61" s="88"/>
      <c r="X61" s="88">
        <f t="shared" si="1"/>
        <v>85</v>
      </c>
      <c r="Y61" s="81">
        <f t="shared" si="2"/>
        <v>1.2</v>
      </c>
      <c r="Z61" s="33" t="s">
        <v>83</v>
      </c>
    </row>
    <row r="62" spans="1:26" ht="22.5" customHeight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138">
        <v>0</v>
      </c>
      <c r="G62" s="80">
        <v>15</v>
      </c>
      <c r="H62" s="80">
        <v>0</v>
      </c>
      <c r="I62" s="80">
        <v>15</v>
      </c>
      <c r="J62" s="81">
        <v>85.9</v>
      </c>
      <c r="K62" s="80">
        <v>0</v>
      </c>
      <c r="L62" s="81">
        <v>51.96</v>
      </c>
      <c r="M62" s="80">
        <v>20</v>
      </c>
      <c r="N62" s="80">
        <v>0</v>
      </c>
      <c r="O62" s="80">
        <v>15</v>
      </c>
      <c r="P62" s="80">
        <v>0</v>
      </c>
      <c r="Q62" s="80">
        <v>5</v>
      </c>
      <c r="R62" s="139">
        <v>9.2389926427049796E-2</v>
      </c>
      <c r="S62" s="37">
        <v>20</v>
      </c>
      <c r="T62" s="139">
        <v>1.3522145049649841E-2</v>
      </c>
      <c r="U62" s="37">
        <v>0</v>
      </c>
      <c r="V62" s="88"/>
      <c r="W62" s="88"/>
      <c r="X62" s="88">
        <f t="shared" si="1"/>
        <v>65</v>
      </c>
      <c r="Y62" s="81">
        <f t="shared" si="2"/>
        <v>0.92</v>
      </c>
      <c r="Z62" s="33" t="s">
        <v>81</v>
      </c>
    </row>
    <row r="63" spans="1:26" ht="22.5" customHeight="1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138">
        <v>0</v>
      </c>
      <c r="G63" s="80">
        <v>15</v>
      </c>
      <c r="H63" s="80">
        <v>0</v>
      </c>
      <c r="I63" s="80">
        <v>15</v>
      </c>
      <c r="J63" s="81">
        <v>88.08</v>
      </c>
      <c r="K63" s="80">
        <v>0</v>
      </c>
      <c r="L63" s="81">
        <v>47.51</v>
      </c>
      <c r="M63" s="80">
        <v>20</v>
      </c>
      <c r="N63" s="80">
        <v>3</v>
      </c>
      <c r="O63" s="80">
        <v>0</v>
      </c>
      <c r="P63" s="80">
        <v>0</v>
      </c>
      <c r="Q63" s="80">
        <v>5</v>
      </c>
      <c r="R63" s="139">
        <v>6.115711260862066E-2</v>
      </c>
      <c r="S63" s="37">
        <v>20</v>
      </c>
      <c r="T63" s="139">
        <v>1.7302082899643731E-2</v>
      </c>
      <c r="U63" s="37">
        <v>0</v>
      </c>
      <c r="V63" s="88"/>
      <c r="W63" s="88"/>
      <c r="X63" s="88">
        <f t="shared" si="1"/>
        <v>50</v>
      </c>
      <c r="Y63" s="81">
        <f t="shared" si="2"/>
        <v>0.7</v>
      </c>
      <c r="Z63" s="33" t="s">
        <v>84</v>
      </c>
    </row>
    <row r="64" spans="1:26" ht="22.5" customHeight="1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138">
        <v>0</v>
      </c>
      <c r="G64" s="80">
        <v>15</v>
      </c>
      <c r="H64" s="80">
        <v>0</v>
      </c>
      <c r="I64" s="80">
        <v>15</v>
      </c>
      <c r="J64" s="81">
        <v>93.45</v>
      </c>
      <c r="K64" s="80">
        <v>15</v>
      </c>
      <c r="L64" s="81">
        <v>48.66</v>
      </c>
      <c r="M64" s="80">
        <v>20</v>
      </c>
      <c r="N64" s="80">
        <v>0</v>
      </c>
      <c r="O64" s="80">
        <v>15</v>
      </c>
      <c r="P64" s="80">
        <v>0</v>
      </c>
      <c r="Q64" s="80">
        <v>5</v>
      </c>
      <c r="R64" s="139">
        <v>8.6007268880782216E-3</v>
      </c>
      <c r="S64" s="37">
        <v>0</v>
      </c>
      <c r="T64" s="139">
        <v>1.1694580434595898E-3</v>
      </c>
      <c r="U64" s="37">
        <v>0</v>
      </c>
      <c r="V64" s="88"/>
      <c r="W64" s="88"/>
      <c r="X64" s="88">
        <f t="shared" si="1"/>
        <v>100</v>
      </c>
      <c r="Y64" s="81">
        <f t="shared" si="2"/>
        <v>1.41</v>
      </c>
      <c r="Z64" s="33" t="s">
        <v>83</v>
      </c>
    </row>
    <row r="65" spans="1:26" ht="22.5" customHeight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138">
        <v>0</v>
      </c>
      <c r="G65" s="80">
        <v>15</v>
      </c>
      <c r="H65" s="80">
        <v>0</v>
      </c>
      <c r="I65" s="80">
        <v>15</v>
      </c>
      <c r="J65" s="81">
        <v>98.6</v>
      </c>
      <c r="K65" s="80">
        <v>20</v>
      </c>
      <c r="L65" s="81">
        <v>48.57</v>
      </c>
      <c r="M65" s="80">
        <v>20</v>
      </c>
      <c r="N65" s="80">
        <v>0</v>
      </c>
      <c r="O65" s="80">
        <v>15</v>
      </c>
      <c r="P65" s="80">
        <v>0</v>
      </c>
      <c r="Q65" s="80">
        <v>5</v>
      </c>
      <c r="R65" s="139">
        <v>4.1937430734652866E-3</v>
      </c>
      <c r="S65" s="37">
        <v>0</v>
      </c>
      <c r="T65" s="139">
        <v>1.8182684440025466E-3</v>
      </c>
      <c r="U65" s="37">
        <v>0</v>
      </c>
      <c r="V65" s="88"/>
      <c r="W65" s="88"/>
      <c r="X65" s="88">
        <f t="shared" si="1"/>
        <v>105</v>
      </c>
      <c r="Y65" s="81">
        <f t="shared" si="2"/>
        <v>1.48</v>
      </c>
      <c r="Z65" s="33" t="s">
        <v>82</v>
      </c>
    </row>
    <row r="66" spans="1:26" ht="22.5" customHeight="1" x14ac:dyDescent="0.25">
      <c r="A66" s="118" t="s">
        <v>247</v>
      </c>
      <c r="B66" s="87">
        <f t="shared" si="3"/>
        <v>53</v>
      </c>
      <c r="C66" s="83" t="s">
        <v>169</v>
      </c>
      <c r="D66" s="80">
        <v>1</v>
      </c>
      <c r="E66" s="80">
        <v>15</v>
      </c>
      <c r="F66" s="138">
        <v>5.9078105025786966E-4</v>
      </c>
      <c r="G66" s="80">
        <v>15</v>
      </c>
      <c r="H66" s="80">
        <v>0</v>
      </c>
      <c r="I66" s="80">
        <v>15</v>
      </c>
      <c r="J66" s="81">
        <v>92.47</v>
      </c>
      <c r="K66" s="80">
        <v>15</v>
      </c>
      <c r="L66" s="81">
        <v>45.58</v>
      </c>
      <c r="M66" s="80">
        <v>20</v>
      </c>
      <c r="N66" s="80">
        <v>3</v>
      </c>
      <c r="O66" s="80">
        <v>0</v>
      </c>
      <c r="P66" s="80">
        <v>0</v>
      </c>
      <c r="Q66" s="80">
        <v>5</v>
      </c>
      <c r="R66" s="139">
        <v>1.4803789946401478E-2</v>
      </c>
      <c r="S66" s="37">
        <v>0</v>
      </c>
      <c r="T66" s="139">
        <v>9.8520474072125476E-3</v>
      </c>
      <c r="U66" s="37">
        <v>0</v>
      </c>
      <c r="V66" s="88"/>
      <c r="W66" s="88"/>
      <c r="X66" s="88">
        <f t="shared" si="1"/>
        <v>85</v>
      </c>
      <c r="Y66" s="81">
        <f t="shared" si="2"/>
        <v>1.2</v>
      </c>
      <c r="Z66" s="33" t="s">
        <v>83</v>
      </c>
    </row>
    <row r="67" spans="1:26" ht="22.5" customHeight="1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138">
        <v>0</v>
      </c>
      <c r="G67" s="80">
        <v>15</v>
      </c>
      <c r="H67" s="80">
        <v>0</v>
      </c>
      <c r="I67" s="80">
        <v>15</v>
      </c>
      <c r="J67" s="81">
        <v>95.2</v>
      </c>
      <c r="K67" s="80">
        <v>20</v>
      </c>
      <c r="L67" s="81">
        <v>45</v>
      </c>
      <c r="M67" s="80">
        <v>20</v>
      </c>
      <c r="N67" s="80">
        <v>0</v>
      </c>
      <c r="O67" s="80">
        <v>15</v>
      </c>
      <c r="P67" s="80">
        <v>0</v>
      </c>
      <c r="Q67" s="80">
        <v>5</v>
      </c>
      <c r="R67" s="139">
        <v>6.4404868711369582E-3</v>
      </c>
      <c r="S67" s="37">
        <v>0</v>
      </c>
      <c r="T67" s="139">
        <v>2.4821950114704033E-2</v>
      </c>
      <c r="U67" s="37">
        <v>10</v>
      </c>
      <c r="V67" s="88"/>
      <c r="W67" s="88"/>
      <c r="X67" s="88">
        <f t="shared" si="1"/>
        <v>95</v>
      </c>
      <c r="Y67" s="81">
        <f t="shared" si="2"/>
        <v>1.34</v>
      </c>
      <c r="Z67" s="33" t="s">
        <v>83</v>
      </c>
    </row>
    <row r="68" spans="1:26" ht="24.75" customHeight="1" x14ac:dyDescent="0.25">
      <c r="A68" s="118" t="s">
        <v>249</v>
      </c>
      <c r="B68" s="87">
        <f t="shared" si="3"/>
        <v>55</v>
      </c>
      <c r="C68" s="83" t="s">
        <v>171</v>
      </c>
      <c r="D68" s="80">
        <v>0</v>
      </c>
      <c r="E68" s="80">
        <v>15</v>
      </c>
      <c r="F68" s="138">
        <v>0</v>
      </c>
      <c r="G68" s="80">
        <v>15</v>
      </c>
      <c r="H68" s="80">
        <v>0</v>
      </c>
      <c r="I68" s="80">
        <v>15</v>
      </c>
      <c r="J68" s="81">
        <v>84.55</v>
      </c>
      <c r="K68" s="80">
        <v>0</v>
      </c>
      <c r="L68" s="81">
        <v>45.77</v>
      </c>
      <c r="M68" s="80">
        <v>20</v>
      </c>
      <c r="N68" s="80">
        <v>0</v>
      </c>
      <c r="O68" s="80">
        <v>15</v>
      </c>
      <c r="P68" s="80">
        <v>0</v>
      </c>
      <c r="Q68" s="80">
        <v>5</v>
      </c>
      <c r="R68" s="139">
        <v>1.6044492360345987E-3</v>
      </c>
      <c r="S68" s="37">
        <v>0</v>
      </c>
      <c r="T68" s="139">
        <v>4.120724403224146E-3</v>
      </c>
      <c r="U68" s="37">
        <v>0</v>
      </c>
      <c r="V68" s="88"/>
      <c r="W68" s="88"/>
      <c r="X68" s="88">
        <f t="shared" si="1"/>
        <v>85</v>
      </c>
      <c r="Y68" s="81">
        <f t="shared" si="2"/>
        <v>1.2</v>
      </c>
      <c r="Z68" s="33" t="s">
        <v>83</v>
      </c>
    </row>
    <row r="69" spans="1:26" ht="22.5" customHeight="1" x14ac:dyDescent="0.25">
      <c r="A69" s="118" t="s">
        <v>250</v>
      </c>
      <c r="B69" s="87">
        <f t="shared" si="3"/>
        <v>56</v>
      </c>
      <c r="C69" s="83" t="s">
        <v>172</v>
      </c>
      <c r="D69" s="80">
        <v>1</v>
      </c>
      <c r="E69" s="80">
        <v>15</v>
      </c>
      <c r="F69" s="138">
        <v>3.3285505142909371E-3</v>
      </c>
      <c r="G69" s="80">
        <v>15</v>
      </c>
      <c r="H69" s="80">
        <v>0</v>
      </c>
      <c r="I69" s="80">
        <v>15</v>
      </c>
      <c r="J69" s="81">
        <v>98.1</v>
      </c>
      <c r="K69" s="80">
        <v>20</v>
      </c>
      <c r="L69" s="81">
        <v>49.32</v>
      </c>
      <c r="M69" s="80">
        <v>20</v>
      </c>
      <c r="N69" s="80">
        <v>1</v>
      </c>
      <c r="O69" s="80">
        <v>15</v>
      </c>
      <c r="P69" s="80">
        <v>0</v>
      </c>
      <c r="Q69" s="80">
        <v>5</v>
      </c>
      <c r="R69" s="139">
        <v>1.8996061511107481E-2</v>
      </c>
      <c r="S69" s="37">
        <v>0</v>
      </c>
      <c r="T69" s="139">
        <v>8.8941547798647817E-3</v>
      </c>
      <c r="U69" s="37">
        <v>0</v>
      </c>
      <c r="V69" s="88"/>
      <c r="W69" s="88"/>
      <c r="X69" s="88">
        <f t="shared" si="1"/>
        <v>105</v>
      </c>
      <c r="Y69" s="81">
        <f t="shared" si="2"/>
        <v>1.48</v>
      </c>
      <c r="Z69" s="33" t="s">
        <v>82</v>
      </c>
    </row>
    <row r="70" spans="1:26" ht="22.5" customHeight="1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138">
        <v>0</v>
      </c>
      <c r="G70" s="80">
        <v>15</v>
      </c>
      <c r="H70" s="80">
        <v>0</v>
      </c>
      <c r="I70" s="80">
        <v>15</v>
      </c>
      <c r="J70" s="81">
        <v>94.99</v>
      </c>
      <c r="K70" s="80">
        <v>15</v>
      </c>
      <c r="L70" s="81">
        <v>49.21</v>
      </c>
      <c r="M70" s="80">
        <v>20</v>
      </c>
      <c r="N70" s="80">
        <v>0</v>
      </c>
      <c r="O70" s="80">
        <v>15</v>
      </c>
      <c r="P70" s="80">
        <v>0</v>
      </c>
      <c r="Q70" s="80">
        <v>5</v>
      </c>
      <c r="R70" s="139">
        <v>3.7240368625277164E-3</v>
      </c>
      <c r="S70" s="37">
        <v>0</v>
      </c>
      <c r="T70" s="139">
        <v>4.968068643754619E-3</v>
      </c>
      <c r="U70" s="37">
        <v>0</v>
      </c>
      <c r="V70" s="88"/>
      <c r="W70" s="88"/>
      <c r="X70" s="88">
        <f t="shared" si="1"/>
        <v>100</v>
      </c>
      <c r="Y70" s="81">
        <f t="shared" si="2"/>
        <v>1.41</v>
      </c>
      <c r="Z70" s="33" t="s">
        <v>83</v>
      </c>
    </row>
    <row r="71" spans="1:26" ht="22.5" customHeight="1" x14ac:dyDescent="0.25">
      <c r="A71" s="118" t="s">
        <v>252</v>
      </c>
      <c r="B71" s="87">
        <f t="shared" si="3"/>
        <v>58</v>
      </c>
      <c r="C71" s="83" t="s">
        <v>174</v>
      </c>
      <c r="D71" s="80">
        <v>1</v>
      </c>
      <c r="E71" s="80">
        <v>15</v>
      </c>
      <c r="F71" s="138">
        <v>1.975719143474529E-3</v>
      </c>
      <c r="G71" s="80">
        <v>15</v>
      </c>
      <c r="H71" s="80">
        <v>0</v>
      </c>
      <c r="I71" s="80">
        <v>15</v>
      </c>
      <c r="J71" s="81">
        <v>96.57</v>
      </c>
      <c r="K71" s="80">
        <v>20</v>
      </c>
      <c r="L71" s="81">
        <v>48</v>
      </c>
      <c r="M71" s="80">
        <v>20</v>
      </c>
      <c r="N71" s="80">
        <v>0</v>
      </c>
      <c r="O71" s="80">
        <v>15</v>
      </c>
      <c r="P71" s="80">
        <v>0</v>
      </c>
      <c r="Q71" s="80">
        <v>5</v>
      </c>
      <c r="R71" s="139">
        <v>7.1314938006367609E-3</v>
      </c>
      <c r="S71" s="37">
        <v>0</v>
      </c>
      <c r="T71" s="139">
        <v>8.8553395628952793E-3</v>
      </c>
      <c r="U71" s="37">
        <v>0</v>
      </c>
      <c r="V71" s="88"/>
      <c r="W71" s="88"/>
      <c r="X71" s="88">
        <f t="shared" si="1"/>
        <v>105</v>
      </c>
      <c r="Y71" s="81">
        <f t="shared" si="2"/>
        <v>1.48</v>
      </c>
      <c r="Z71" s="33" t="s">
        <v>82</v>
      </c>
    </row>
    <row r="72" spans="1:26" ht="22.5" customHeight="1" x14ac:dyDescent="0.25">
      <c r="A72" s="118" t="s">
        <v>253</v>
      </c>
      <c r="B72" s="87">
        <f t="shared" si="3"/>
        <v>59</v>
      </c>
      <c r="C72" s="83" t="s">
        <v>175</v>
      </c>
      <c r="D72" s="80">
        <v>1</v>
      </c>
      <c r="E72" s="80">
        <v>15</v>
      </c>
      <c r="F72" s="138">
        <v>-1.191935102223886E-2</v>
      </c>
      <c r="G72" s="80">
        <v>15</v>
      </c>
      <c r="H72" s="80">
        <v>0</v>
      </c>
      <c r="I72" s="80">
        <v>15</v>
      </c>
      <c r="J72" s="81">
        <v>92.84</v>
      </c>
      <c r="K72" s="80">
        <v>15</v>
      </c>
      <c r="L72" s="81">
        <v>53.31</v>
      </c>
      <c r="M72" s="80">
        <v>20</v>
      </c>
      <c r="N72" s="80">
        <v>1</v>
      </c>
      <c r="O72" s="80">
        <v>15</v>
      </c>
      <c r="P72" s="80">
        <v>0</v>
      </c>
      <c r="Q72" s="80">
        <v>5</v>
      </c>
      <c r="R72" s="139">
        <v>1.032175143059217E-2</v>
      </c>
      <c r="S72" s="37">
        <v>0</v>
      </c>
      <c r="T72" s="139">
        <v>1.4009358966115862E-2</v>
      </c>
      <c r="U72" s="37">
        <v>0</v>
      </c>
      <c r="V72" s="88"/>
      <c r="W72" s="88"/>
      <c r="X72" s="88">
        <f t="shared" si="1"/>
        <v>100</v>
      </c>
      <c r="Y72" s="81">
        <f t="shared" si="2"/>
        <v>1.41</v>
      </c>
      <c r="Z72" s="33" t="s">
        <v>83</v>
      </c>
    </row>
    <row r="73" spans="1:26" ht="22.5" customHeight="1" x14ac:dyDescent="0.25">
      <c r="A73" s="118" t="s">
        <v>254</v>
      </c>
      <c r="B73" s="87">
        <f t="shared" si="3"/>
        <v>60</v>
      </c>
      <c r="C73" s="83" t="s">
        <v>176</v>
      </c>
      <c r="D73" s="80">
        <v>1</v>
      </c>
      <c r="E73" s="80">
        <v>15</v>
      </c>
      <c r="F73" s="138">
        <v>9.5141690579721473E-3</v>
      </c>
      <c r="G73" s="80">
        <v>15</v>
      </c>
      <c r="H73" s="80">
        <v>0</v>
      </c>
      <c r="I73" s="80">
        <v>15</v>
      </c>
      <c r="J73" s="81">
        <v>96.9</v>
      </c>
      <c r="K73" s="80">
        <v>20</v>
      </c>
      <c r="L73" s="81">
        <v>47.28</v>
      </c>
      <c r="M73" s="80">
        <v>20</v>
      </c>
      <c r="N73" s="80">
        <v>0</v>
      </c>
      <c r="O73" s="80">
        <v>15</v>
      </c>
      <c r="P73" s="80">
        <v>0</v>
      </c>
      <c r="Q73" s="80">
        <v>5</v>
      </c>
      <c r="R73" s="139">
        <v>1.9844031161483974E-2</v>
      </c>
      <c r="S73" s="37">
        <v>0</v>
      </c>
      <c r="T73" s="139">
        <v>1.5991552424546394E-2</v>
      </c>
      <c r="U73" s="37">
        <v>0</v>
      </c>
      <c r="V73" s="88"/>
      <c r="W73" s="88"/>
      <c r="X73" s="88">
        <f t="shared" si="1"/>
        <v>105</v>
      </c>
      <c r="Y73" s="81">
        <f t="shared" si="2"/>
        <v>1.48</v>
      </c>
      <c r="Z73" s="33" t="s">
        <v>82</v>
      </c>
    </row>
    <row r="74" spans="1:26" ht="22.5" customHeight="1" x14ac:dyDescent="0.25">
      <c r="A74" s="118" t="s">
        <v>255</v>
      </c>
      <c r="B74" s="87">
        <f t="shared" si="3"/>
        <v>61</v>
      </c>
      <c r="C74" s="83" t="s">
        <v>177</v>
      </c>
      <c r="D74" s="80">
        <v>0</v>
      </c>
      <c r="E74" s="80">
        <v>15</v>
      </c>
      <c r="F74" s="138">
        <v>0</v>
      </c>
      <c r="G74" s="80">
        <v>15</v>
      </c>
      <c r="H74" s="80">
        <v>0</v>
      </c>
      <c r="I74" s="80">
        <v>15</v>
      </c>
      <c r="J74" s="81">
        <v>98.27</v>
      </c>
      <c r="K74" s="80">
        <v>20</v>
      </c>
      <c r="L74" s="81">
        <v>51.76</v>
      </c>
      <c r="M74" s="80">
        <v>20</v>
      </c>
      <c r="N74" s="80">
        <v>0</v>
      </c>
      <c r="O74" s="80">
        <v>15</v>
      </c>
      <c r="P74" s="80">
        <v>0</v>
      </c>
      <c r="Q74" s="80">
        <v>5</v>
      </c>
      <c r="R74" s="139">
        <v>2.8494415758706184E-3</v>
      </c>
      <c r="S74" s="37">
        <v>0</v>
      </c>
      <c r="T74" s="139">
        <v>1.2682543112552442E-2</v>
      </c>
      <c r="U74" s="37">
        <v>0</v>
      </c>
      <c r="V74" s="88"/>
      <c r="W74" s="88"/>
      <c r="X74" s="88">
        <f t="shared" si="1"/>
        <v>105</v>
      </c>
      <c r="Y74" s="81">
        <f t="shared" si="2"/>
        <v>1.48</v>
      </c>
      <c r="Z74" s="33" t="s">
        <v>82</v>
      </c>
    </row>
    <row r="75" spans="1:26" ht="56.25" customHeight="1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138">
        <v>0</v>
      </c>
      <c r="G75" s="80">
        <v>15</v>
      </c>
      <c r="H75" s="80">
        <v>0</v>
      </c>
      <c r="I75" s="80">
        <v>15</v>
      </c>
      <c r="J75" s="81">
        <v>95.22</v>
      </c>
      <c r="K75" s="80">
        <v>20</v>
      </c>
      <c r="L75" s="81">
        <v>47.02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39">
        <v>1.6490907565003828E-2</v>
      </c>
      <c r="S75" s="37">
        <v>0</v>
      </c>
      <c r="T75" s="139">
        <v>1.6189975417030437E-2</v>
      </c>
      <c r="U75" s="37">
        <v>0</v>
      </c>
      <c r="V75" s="88"/>
      <c r="W75" s="88"/>
      <c r="X75" s="88">
        <f t="shared" si="1"/>
        <v>105</v>
      </c>
      <c r="Y75" s="81">
        <f t="shared" si="2"/>
        <v>1.48</v>
      </c>
      <c r="Z75" s="33" t="s">
        <v>82</v>
      </c>
    </row>
    <row r="76" spans="1:26" ht="24.75" customHeight="1" x14ac:dyDescent="0.25">
      <c r="A76" s="118" t="s">
        <v>257</v>
      </c>
      <c r="B76" s="87">
        <f t="shared" si="3"/>
        <v>63</v>
      </c>
      <c r="C76" s="83" t="s">
        <v>179</v>
      </c>
      <c r="D76" s="80">
        <v>1</v>
      </c>
      <c r="E76" s="80">
        <v>15</v>
      </c>
      <c r="F76" s="138">
        <v>1.8143944851073421E-5</v>
      </c>
      <c r="G76" s="80">
        <v>15</v>
      </c>
      <c r="H76" s="80">
        <v>0</v>
      </c>
      <c r="I76" s="80">
        <v>15</v>
      </c>
      <c r="J76" s="81">
        <v>91.14</v>
      </c>
      <c r="K76" s="80">
        <v>15</v>
      </c>
      <c r="L76" s="81">
        <v>47.01</v>
      </c>
      <c r="M76" s="80">
        <v>20</v>
      </c>
      <c r="N76" s="80">
        <v>1</v>
      </c>
      <c r="O76" s="80">
        <v>15</v>
      </c>
      <c r="P76" s="80">
        <v>0</v>
      </c>
      <c r="Q76" s="80">
        <v>5</v>
      </c>
      <c r="R76" s="139">
        <v>0</v>
      </c>
      <c r="S76" s="37">
        <v>0</v>
      </c>
      <c r="T76" s="139">
        <v>1.1554019041431742E-4</v>
      </c>
      <c r="U76" s="37">
        <v>0</v>
      </c>
      <c r="V76" s="88"/>
      <c r="W76" s="88"/>
      <c r="X76" s="88">
        <f t="shared" si="1"/>
        <v>100</v>
      </c>
      <c r="Y76" s="81">
        <f t="shared" si="2"/>
        <v>1.41</v>
      </c>
      <c r="Z76" s="33" t="s">
        <v>83</v>
      </c>
    </row>
    <row r="77" spans="1:26" ht="22.5" customHeight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138">
        <v>0</v>
      </c>
      <c r="G77" s="80">
        <v>15</v>
      </c>
      <c r="H77" s="80">
        <v>0</v>
      </c>
      <c r="I77" s="80">
        <v>15</v>
      </c>
      <c r="J77" s="81">
        <v>71.849999999999994</v>
      </c>
      <c r="K77" s="80">
        <v>0</v>
      </c>
      <c r="L77" s="81">
        <v>47.54</v>
      </c>
      <c r="M77" s="80">
        <v>20</v>
      </c>
      <c r="N77" s="80">
        <v>1</v>
      </c>
      <c r="O77" s="80">
        <v>15</v>
      </c>
      <c r="P77" s="80">
        <v>0</v>
      </c>
      <c r="Q77" s="80">
        <v>5</v>
      </c>
      <c r="R77" s="139">
        <v>0.11950634985254839</v>
      </c>
      <c r="S77" s="37">
        <v>20</v>
      </c>
      <c r="T77" s="139">
        <v>9.6666451529624376E-3</v>
      </c>
      <c r="U77" s="37">
        <v>0</v>
      </c>
      <c r="V77" s="88"/>
      <c r="W77" s="88"/>
      <c r="X77" s="88">
        <f t="shared" si="1"/>
        <v>65</v>
      </c>
      <c r="Y77" s="81">
        <f t="shared" si="2"/>
        <v>0.92</v>
      </c>
      <c r="Z77" s="33" t="s">
        <v>81</v>
      </c>
    </row>
    <row r="78" spans="1:26" ht="22.5" customHeight="1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138">
        <v>0</v>
      </c>
      <c r="G78" s="80">
        <v>15</v>
      </c>
      <c r="H78" s="80">
        <v>0</v>
      </c>
      <c r="I78" s="80">
        <v>15</v>
      </c>
      <c r="J78" s="81">
        <v>95.34</v>
      </c>
      <c r="K78" s="80">
        <v>20</v>
      </c>
      <c r="L78" s="81">
        <v>53.18</v>
      </c>
      <c r="M78" s="80">
        <v>20</v>
      </c>
      <c r="N78" s="80">
        <v>0</v>
      </c>
      <c r="O78" s="80">
        <v>15</v>
      </c>
      <c r="P78" s="80">
        <v>0</v>
      </c>
      <c r="Q78" s="80">
        <v>5</v>
      </c>
      <c r="R78" s="139">
        <v>7.9506881631568327E-3</v>
      </c>
      <c r="S78" s="37">
        <v>0</v>
      </c>
      <c r="T78" s="139">
        <v>0</v>
      </c>
      <c r="U78" s="37">
        <v>0</v>
      </c>
      <c r="V78" s="88"/>
      <c r="W78" s="88"/>
      <c r="X78" s="88">
        <f t="shared" si="1"/>
        <v>105</v>
      </c>
      <c r="Y78" s="81">
        <f t="shared" si="2"/>
        <v>1.48</v>
      </c>
      <c r="Z78" s="33" t="s">
        <v>82</v>
      </c>
    </row>
    <row r="79" spans="1:26" ht="22.5" customHeight="1" x14ac:dyDescent="0.25">
      <c r="A79" s="118" t="s">
        <v>260</v>
      </c>
      <c r="B79" s="87">
        <f t="shared" si="3"/>
        <v>66</v>
      </c>
      <c r="C79" s="83" t="s">
        <v>182</v>
      </c>
      <c r="D79" s="80">
        <v>1</v>
      </c>
      <c r="E79" s="80">
        <v>15</v>
      </c>
      <c r="F79" s="138">
        <v>1.3970153380029592E-5</v>
      </c>
      <c r="G79" s="80">
        <v>15</v>
      </c>
      <c r="H79" s="80">
        <v>0</v>
      </c>
      <c r="I79" s="80">
        <v>15</v>
      </c>
      <c r="J79" s="81">
        <v>99.04</v>
      </c>
      <c r="K79" s="80">
        <v>20</v>
      </c>
      <c r="L79" s="81">
        <v>50.49</v>
      </c>
      <c r="M79" s="80">
        <v>20</v>
      </c>
      <c r="N79" s="80">
        <v>0</v>
      </c>
      <c r="O79" s="80">
        <v>15</v>
      </c>
      <c r="P79" s="80">
        <v>0</v>
      </c>
      <c r="Q79" s="80">
        <v>5</v>
      </c>
      <c r="R79" s="139">
        <v>1.7924128902197259E-2</v>
      </c>
      <c r="S79" s="37">
        <v>0</v>
      </c>
      <c r="T79" s="139">
        <v>4.4566030975428661E-3</v>
      </c>
      <c r="U79" s="37">
        <v>0</v>
      </c>
      <c r="V79" s="88"/>
      <c r="W79" s="88"/>
      <c r="X79" s="88">
        <f t="shared" ref="X79:X84" si="4">E79+G79+I79+K79+M79+O79+Q79-S79-U79-W79</f>
        <v>105</v>
      </c>
      <c r="Y79" s="81">
        <f t="shared" ref="Y79:Y84" si="5">ROUND(X79/71,2)</f>
        <v>1.48</v>
      </c>
      <c r="Z79" s="33" t="s">
        <v>82</v>
      </c>
    </row>
    <row r="80" spans="1:26" ht="22.5" customHeight="1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138">
        <v>0</v>
      </c>
      <c r="G80" s="80">
        <v>15</v>
      </c>
      <c r="H80" s="80">
        <v>0</v>
      </c>
      <c r="I80" s="80">
        <v>15</v>
      </c>
      <c r="J80" s="81">
        <v>91.35</v>
      </c>
      <c r="K80" s="80">
        <v>15</v>
      </c>
      <c r="L80" s="81">
        <v>46.67</v>
      </c>
      <c r="M80" s="80">
        <v>20</v>
      </c>
      <c r="N80" s="80">
        <v>2</v>
      </c>
      <c r="O80" s="80">
        <v>5</v>
      </c>
      <c r="P80" s="80">
        <v>0</v>
      </c>
      <c r="Q80" s="80">
        <v>5</v>
      </c>
      <c r="R80" s="139">
        <v>1.394751065247175E-2</v>
      </c>
      <c r="S80" s="37">
        <v>0</v>
      </c>
      <c r="T80" s="139">
        <v>0</v>
      </c>
      <c r="U80" s="37">
        <v>0</v>
      </c>
      <c r="V80" s="88"/>
      <c r="W80" s="88"/>
      <c r="X80" s="88">
        <f t="shared" si="4"/>
        <v>90</v>
      </c>
      <c r="Y80" s="81">
        <f t="shared" si="5"/>
        <v>1.27</v>
      </c>
      <c r="Z80" s="33" t="s">
        <v>83</v>
      </c>
    </row>
    <row r="81" spans="1:26" ht="22.5" customHeight="1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138">
        <v>0</v>
      </c>
      <c r="G81" s="80">
        <v>15</v>
      </c>
      <c r="H81" s="80">
        <v>0</v>
      </c>
      <c r="I81" s="80">
        <v>15</v>
      </c>
      <c r="J81" s="81">
        <v>93.92</v>
      </c>
      <c r="K81" s="80">
        <v>15</v>
      </c>
      <c r="L81" s="81">
        <v>43.81</v>
      </c>
      <c r="M81" s="80">
        <v>20</v>
      </c>
      <c r="N81" s="80">
        <v>1</v>
      </c>
      <c r="O81" s="80">
        <v>15</v>
      </c>
      <c r="P81" s="80">
        <v>0</v>
      </c>
      <c r="Q81" s="80">
        <v>5</v>
      </c>
      <c r="R81" s="139">
        <v>0</v>
      </c>
      <c r="S81" s="37">
        <v>0</v>
      </c>
      <c r="T81" s="139">
        <v>2.4797450029207833E-2</v>
      </c>
      <c r="U81" s="37">
        <v>10</v>
      </c>
      <c r="V81" s="88"/>
      <c r="W81" s="88"/>
      <c r="X81" s="88">
        <f t="shared" si="4"/>
        <v>90</v>
      </c>
      <c r="Y81" s="81">
        <f t="shared" si="5"/>
        <v>1.27</v>
      </c>
      <c r="Z81" s="33" t="s">
        <v>83</v>
      </c>
    </row>
    <row r="82" spans="1:26" ht="24.75" customHeight="1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138">
        <v>0</v>
      </c>
      <c r="G82" s="80">
        <v>15</v>
      </c>
      <c r="H82" s="80">
        <v>0</v>
      </c>
      <c r="I82" s="80">
        <v>15</v>
      </c>
      <c r="J82" s="81">
        <v>91.9</v>
      </c>
      <c r="K82" s="80">
        <v>15</v>
      </c>
      <c r="L82" s="81">
        <v>49.57</v>
      </c>
      <c r="M82" s="80">
        <v>20</v>
      </c>
      <c r="N82" s="80">
        <v>0</v>
      </c>
      <c r="O82" s="80">
        <v>15</v>
      </c>
      <c r="P82" s="80">
        <v>0</v>
      </c>
      <c r="Q82" s="80">
        <v>5</v>
      </c>
      <c r="R82" s="139">
        <v>2.2121475184355196E-2</v>
      </c>
      <c r="S82" s="37">
        <v>10</v>
      </c>
      <c r="T82" s="139">
        <v>2.9898920649067406E-3</v>
      </c>
      <c r="U82" s="37">
        <v>0</v>
      </c>
      <c r="V82" s="88"/>
      <c r="W82" s="88"/>
      <c r="X82" s="88">
        <f t="shared" si="4"/>
        <v>90</v>
      </c>
      <c r="Y82" s="81">
        <f t="shared" si="5"/>
        <v>1.27</v>
      </c>
      <c r="Z82" s="33" t="s">
        <v>83</v>
      </c>
    </row>
    <row r="83" spans="1:26" ht="22.5" customHeight="1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138">
        <v>0</v>
      </c>
      <c r="G83" s="80">
        <v>15</v>
      </c>
      <c r="H83" s="80">
        <v>0</v>
      </c>
      <c r="I83" s="80">
        <v>15</v>
      </c>
      <c r="J83" s="81">
        <v>79.16</v>
      </c>
      <c r="K83" s="80">
        <v>0</v>
      </c>
      <c r="L83" s="81">
        <v>48.2</v>
      </c>
      <c r="M83" s="80">
        <v>20</v>
      </c>
      <c r="N83" s="80">
        <v>0</v>
      </c>
      <c r="O83" s="80">
        <v>15</v>
      </c>
      <c r="P83" s="80">
        <v>0</v>
      </c>
      <c r="Q83" s="80">
        <v>5</v>
      </c>
      <c r="R83" s="139">
        <v>2.4566523012919714E-2</v>
      </c>
      <c r="S83" s="37">
        <v>10</v>
      </c>
      <c r="T83" s="139">
        <v>0</v>
      </c>
      <c r="U83" s="37">
        <v>0</v>
      </c>
      <c r="V83" s="88"/>
      <c r="W83" s="88"/>
      <c r="X83" s="88">
        <f t="shared" si="4"/>
        <v>75</v>
      </c>
      <c r="Y83" s="81">
        <f t="shared" si="5"/>
        <v>1.06</v>
      </c>
      <c r="Z83" s="33" t="s">
        <v>81</v>
      </c>
    </row>
    <row r="84" spans="1:26" ht="22.5" customHeight="1" x14ac:dyDescent="0.25">
      <c r="A84" s="118" t="s">
        <v>265</v>
      </c>
      <c r="B84" s="87">
        <f t="shared" si="3"/>
        <v>71</v>
      </c>
      <c r="C84" s="83" t="s">
        <v>187</v>
      </c>
      <c r="D84" s="80">
        <v>0</v>
      </c>
      <c r="E84" s="80">
        <v>15</v>
      </c>
      <c r="F84" s="138">
        <v>0</v>
      </c>
      <c r="G84" s="80">
        <v>15</v>
      </c>
      <c r="H84" s="80">
        <v>0</v>
      </c>
      <c r="I84" s="80">
        <v>15</v>
      </c>
      <c r="J84" s="81">
        <v>90.98</v>
      </c>
      <c r="K84" s="80">
        <v>15</v>
      </c>
      <c r="L84" s="81">
        <v>46.69</v>
      </c>
      <c r="M84" s="80">
        <v>20</v>
      </c>
      <c r="N84" s="80">
        <v>0</v>
      </c>
      <c r="O84" s="80">
        <v>15</v>
      </c>
      <c r="P84" s="80">
        <v>0</v>
      </c>
      <c r="Q84" s="80">
        <v>5</v>
      </c>
      <c r="R84" s="139">
        <v>0</v>
      </c>
      <c r="S84" s="37">
        <v>0</v>
      </c>
      <c r="T84" s="139">
        <v>2.4463169887188652E-2</v>
      </c>
      <c r="U84" s="37">
        <v>10</v>
      </c>
      <c r="V84" s="88"/>
      <c r="W84" s="88"/>
      <c r="X84" s="88">
        <f t="shared" si="4"/>
        <v>90</v>
      </c>
      <c r="Y84" s="81">
        <f t="shared" si="5"/>
        <v>1.27</v>
      </c>
      <c r="Z84" s="33" t="s">
        <v>83</v>
      </c>
    </row>
    <row r="85" spans="1:26" ht="15" customHeight="1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t="15" hidden="1" customHeight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  <row r="90" spans="1:26" ht="15" customHeight="1" x14ac:dyDescent="0.25"/>
  </sheetData>
  <autoFilter ref="B12:Z84">
    <sortState ref="B15:Z84">
      <sortCondition ref="B12:B84"/>
    </sortState>
  </autoFilter>
  <mergeCells count="17"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7:Y7"/>
    <mergeCell ref="B8:Y8"/>
    <mergeCell ref="B10:B12"/>
    <mergeCell ref="C10:C12"/>
    <mergeCell ref="D10:X10"/>
    <mergeCell ref="Y10:Y12"/>
    <mergeCell ref="V11:W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2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14" sqref="J1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hidden="1" customWidth="1"/>
    <col min="12" max="12" width="8.85546875" style="2" hidden="1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42" t="s">
        <v>0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3"/>
      <c r="V7" s="142"/>
      <c r="W7" s="142"/>
    </row>
    <row r="8" spans="1:24" ht="15" customHeight="1" x14ac:dyDescent="0.3">
      <c r="A8" s="142" t="s">
        <v>104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3"/>
      <c r="V8" s="142"/>
      <c r="W8" s="142"/>
    </row>
    <row r="9" spans="1:24" ht="6.75" customHeight="1" x14ac:dyDescent="0.3">
      <c r="C9" s="9"/>
    </row>
    <row r="10" spans="1:24" ht="13.5" customHeight="1" x14ac:dyDescent="0.25">
      <c r="A10" s="144" t="s">
        <v>96</v>
      </c>
      <c r="B10" s="144" t="s">
        <v>4</v>
      </c>
      <c r="C10" s="149" t="s">
        <v>1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1"/>
      <c r="V10" s="152" t="s">
        <v>67</v>
      </c>
      <c r="W10" s="155" t="s">
        <v>108</v>
      </c>
    </row>
    <row r="11" spans="1:24" ht="114" customHeight="1" x14ac:dyDescent="0.25">
      <c r="A11" s="145"/>
      <c r="B11" s="147"/>
      <c r="C11" s="158" t="s">
        <v>90</v>
      </c>
      <c r="D11" s="158"/>
      <c r="E11" s="159" t="s">
        <v>91</v>
      </c>
      <c r="F11" s="159"/>
      <c r="G11" s="159" t="s">
        <v>80</v>
      </c>
      <c r="H11" s="159"/>
      <c r="I11" s="160" t="s">
        <v>87</v>
      </c>
      <c r="J11" s="160"/>
      <c r="K11" s="159" t="s">
        <v>2</v>
      </c>
      <c r="L11" s="159"/>
      <c r="M11" s="161" t="s">
        <v>92</v>
      </c>
      <c r="N11" s="162"/>
      <c r="O11" s="159" t="s">
        <v>69</v>
      </c>
      <c r="P11" s="163"/>
      <c r="Q11" s="140" t="s">
        <v>99</v>
      </c>
      <c r="R11" s="141"/>
      <c r="S11" s="140" t="s">
        <v>100</v>
      </c>
      <c r="T11" s="141"/>
      <c r="U11" s="45" t="s">
        <v>65</v>
      </c>
      <c r="V11" s="153"/>
      <c r="W11" s="156"/>
    </row>
    <row r="12" spans="1:24" ht="16.5" customHeight="1" x14ac:dyDescent="0.25">
      <c r="A12" s="146"/>
      <c r="B12" s="148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54"/>
      <c r="W12" s="157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">
        <v>11</v>
      </c>
      <c r="L13" s="5">
        <v>12</v>
      </c>
      <c r="M13" s="5">
        <v>11</v>
      </c>
      <c r="N13" s="5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5">
        <v>99.999941550222232</v>
      </c>
      <c r="J14" s="66"/>
      <c r="K14" s="32"/>
      <c r="L14" s="37"/>
      <c r="M14" s="37">
        <v>0</v>
      </c>
      <c r="N14" s="37">
        <v>15</v>
      </c>
      <c r="O14" s="37">
        <v>0</v>
      </c>
      <c r="P14" s="37">
        <v>5</v>
      </c>
      <c r="Q14" s="62">
        <v>0</v>
      </c>
      <c r="R14" s="26">
        <v>0</v>
      </c>
      <c r="S14" s="38">
        <v>0</v>
      </c>
      <c r="T14" s="26">
        <v>0</v>
      </c>
      <c r="U14" s="26">
        <f>D14+F14+H14+J14+N14+P14-R14-T14</f>
        <v>65</v>
      </c>
      <c r="V14" s="30">
        <f>ROUND(U14/71,2)</f>
        <v>0.92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2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5">
        <v>99.368350272935331</v>
      </c>
      <c r="J15" s="66"/>
      <c r="K15" s="32"/>
      <c r="L15" s="37"/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D15+F15+H15+J15+N15+P15-R15-T15</f>
        <v>65</v>
      </c>
      <c r="V15" s="30">
        <f t="shared" ref="V15:V78" si="2">ROUND(U15/71,2)</f>
        <v>0.92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1</v>
      </c>
      <c r="D16" s="28">
        <v>15</v>
      </c>
      <c r="E16" s="29">
        <v>7.908347444417109E-2</v>
      </c>
      <c r="F16" s="28">
        <v>15</v>
      </c>
      <c r="G16" s="37">
        <v>0</v>
      </c>
      <c r="H16" s="37">
        <v>15</v>
      </c>
      <c r="I16" s="65">
        <v>100.00002561331181</v>
      </c>
      <c r="J16" s="66"/>
      <c r="K16" s="32"/>
      <c r="L16" s="37"/>
      <c r="M16" s="37">
        <v>0</v>
      </c>
      <c r="N16" s="37">
        <v>15</v>
      </c>
      <c r="O16" s="37">
        <v>0</v>
      </c>
      <c r="P16" s="37">
        <v>5</v>
      </c>
      <c r="Q16" s="62">
        <v>0</v>
      </c>
      <c r="R16" s="26">
        <v>0</v>
      </c>
      <c r="S16" s="38">
        <v>0</v>
      </c>
      <c r="T16" s="26">
        <v>0</v>
      </c>
      <c r="U16" s="26">
        <f t="shared" si="1"/>
        <v>65</v>
      </c>
      <c r="V16" s="30">
        <f t="shared" si="2"/>
        <v>0.92</v>
      </c>
      <c r="W16" s="33" t="s">
        <v>82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5">
        <v>99.995077221214771</v>
      </c>
      <c r="J17" s="66"/>
      <c r="K17" s="32"/>
      <c r="L17" s="37"/>
      <c r="M17" s="37">
        <v>0</v>
      </c>
      <c r="N17" s="37">
        <v>15</v>
      </c>
      <c r="O17" s="37">
        <v>0</v>
      </c>
      <c r="P17" s="37">
        <v>5</v>
      </c>
      <c r="Q17" s="62">
        <v>0</v>
      </c>
      <c r="R17" s="26">
        <v>0</v>
      </c>
      <c r="S17" s="38">
        <v>0</v>
      </c>
      <c r="T17" s="26">
        <v>0</v>
      </c>
      <c r="U17" s="26">
        <f t="shared" si="1"/>
        <v>65</v>
      </c>
      <c r="V17" s="30">
        <f t="shared" si="2"/>
        <v>0.92</v>
      </c>
      <c r="W17" s="33" t="s">
        <v>82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5">
        <v>99.999714999843249</v>
      </c>
      <c r="J18" s="66"/>
      <c r="K18" s="32"/>
      <c r="L18" s="37"/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65</v>
      </c>
      <c r="V18" s="30">
        <f t="shared" si="2"/>
        <v>0.92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5">
        <v>99.999923172868364</v>
      </c>
      <c r="J19" s="66"/>
      <c r="K19" s="32"/>
      <c r="L19" s="37"/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65</v>
      </c>
      <c r="V19" s="30">
        <f t="shared" si="2"/>
        <v>0.92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2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5">
        <v>100</v>
      </c>
      <c r="J20" s="66"/>
      <c r="K20" s="32"/>
      <c r="L20" s="37"/>
      <c r="M20" s="37">
        <v>0</v>
      </c>
      <c r="N20" s="37">
        <v>15</v>
      </c>
      <c r="O20" s="37">
        <v>0</v>
      </c>
      <c r="P20" s="37">
        <v>5</v>
      </c>
      <c r="Q20" s="62">
        <v>0</v>
      </c>
      <c r="R20" s="26">
        <v>0</v>
      </c>
      <c r="S20" s="38">
        <v>0</v>
      </c>
      <c r="T20" s="26">
        <v>0</v>
      </c>
      <c r="U20" s="26">
        <f t="shared" si="1"/>
        <v>65</v>
      </c>
      <c r="V20" s="30">
        <f t="shared" si="2"/>
        <v>0.92</v>
      </c>
      <c r="W20" s="33" t="s">
        <v>82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1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5">
        <v>99.88822545874136</v>
      </c>
      <c r="J21" s="66"/>
      <c r="K21" s="32"/>
      <c r="L21" s="37"/>
      <c r="M21" s="37">
        <v>0</v>
      </c>
      <c r="N21" s="37">
        <v>15</v>
      </c>
      <c r="O21" s="37">
        <v>0</v>
      </c>
      <c r="P21" s="37">
        <v>5</v>
      </c>
      <c r="Q21" s="62">
        <v>0</v>
      </c>
      <c r="R21" s="26">
        <v>0</v>
      </c>
      <c r="S21" s="38">
        <v>0</v>
      </c>
      <c r="T21" s="26">
        <v>0</v>
      </c>
      <c r="U21" s="26">
        <f t="shared" si="1"/>
        <v>65</v>
      </c>
      <c r="V21" s="30">
        <f>ROUND(U21/71,2)</f>
        <v>0.92</v>
      </c>
      <c r="W21" s="33" t="s">
        <v>82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1</v>
      </c>
      <c r="D22" s="28">
        <v>15</v>
      </c>
      <c r="E22" s="29">
        <v>0.19198877315053342</v>
      </c>
      <c r="F22" s="28">
        <v>15</v>
      </c>
      <c r="G22" s="37">
        <v>0</v>
      </c>
      <c r="H22" s="37">
        <v>15</v>
      </c>
      <c r="I22" s="65">
        <v>99.999284237820646</v>
      </c>
      <c r="J22" s="66"/>
      <c r="K22" s="32"/>
      <c r="L22" s="37"/>
      <c r="M22" s="37">
        <v>0</v>
      </c>
      <c r="N22" s="37">
        <v>15</v>
      </c>
      <c r="O22" s="37">
        <v>0</v>
      </c>
      <c r="P22" s="37">
        <v>5</v>
      </c>
      <c r="Q22" s="62">
        <v>0</v>
      </c>
      <c r="R22" s="26">
        <v>0</v>
      </c>
      <c r="S22" s="38">
        <v>0.3</v>
      </c>
      <c r="T22" s="26">
        <v>3</v>
      </c>
      <c r="U22" s="26">
        <f t="shared" si="1"/>
        <v>62</v>
      </c>
      <c r="V22" s="30">
        <f t="shared" si="2"/>
        <v>0.87</v>
      </c>
      <c r="W22" s="33" t="s">
        <v>81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5">
        <v>100</v>
      </c>
      <c r="J23" s="66"/>
      <c r="K23" s="32"/>
      <c r="L23" s="37"/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65</v>
      </c>
      <c r="V23" s="30">
        <f t="shared" si="2"/>
        <v>0.92</v>
      </c>
      <c r="W23" s="33" t="s">
        <v>82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5">
        <v>99.663813402425504</v>
      </c>
      <c r="J24" s="66"/>
      <c r="K24" s="32"/>
      <c r="L24" s="37"/>
      <c r="M24" s="37">
        <v>0</v>
      </c>
      <c r="N24" s="37">
        <v>15</v>
      </c>
      <c r="O24" s="37">
        <v>0</v>
      </c>
      <c r="P24" s="37">
        <v>5</v>
      </c>
      <c r="Q24" s="62">
        <v>0</v>
      </c>
      <c r="R24" s="26">
        <v>0</v>
      </c>
      <c r="S24" s="38">
        <v>0</v>
      </c>
      <c r="T24" s="26">
        <v>0</v>
      </c>
      <c r="U24" s="26">
        <f t="shared" si="1"/>
        <v>65</v>
      </c>
      <c r="V24" s="30">
        <f t="shared" si="2"/>
        <v>0.92</v>
      </c>
      <c r="W24" s="33" t="s">
        <v>82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5">
        <v>99.981119686804576</v>
      </c>
      <c r="J25" s="66"/>
      <c r="K25" s="32"/>
      <c r="L25" s="37"/>
      <c r="M25" s="37">
        <v>0</v>
      </c>
      <c r="N25" s="37">
        <v>15</v>
      </c>
      <c r="O25" s="37">
        <v>1</v>
      </c>
      <c r="P25" s="37">
        <v>0</v>
      </c>
      <c r="Q25" s="62">
        <v>0</v>
      </c>
      <c r="R25" s="26">
        <v>0</v>
      </c>
      <c r="S25" s="38">
        <v>0.1</v>
      </c>
      <c r="T25" s="26">
        <v>1</v>
      </c>
      <c r="U25" s="26">
        <f t="shared" si="1"/>
        <v>59</v>
      </c>
      <c r="V25" s="30">
        <f t="shared" si="2"/>
        <v>0.83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5">
        <v>99.850831137797613</v>
      </c>
      <c r="J26" s="66"/>
      <c r="K26" s="32"/>
      <c r="L26" s="37"/>
      <c r="M26" s="37">
        <v>0</v>
      </c>
      <c r="N26" s="37">
        <v>15</v>
      </c>
      <c r="O26" s="37">
        <v>0</v>
      </c>
      <c r="P26" s="37">
        <v>5</v>
      </c>
      <c r="Q26" s="62">
        <v>0</v>
      </c>
      <c r="R26" s="26">
        <v>0</v>
      </c>
      <c r="S26" s="38">
        <v>0</v>
      </c>
      <c r="T26" s="26">
        <v>0</v>
      </c>
      <c r="U26" s="26">
        <f t="shared" si="1"/>
        <v>65</v>
      </c>
      <c r="V26" s="30">
        <f t="shared" si="2"/>
        <v>0.92</v>
      </c>
      <c r="W26" s="33" t="s">
        <v>82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1</v>
      </c>
      <c r="D27" s="28">
        <v>15</v>
      </c>
      <c r="E27" s="29">
        <v>0.1679897201561987</v>
      </c>
      <c r="F27" s="28">
        <v>15</v>
      </c>
      <c r="G27" s="37">
        <v>0</v>
      </c>
      <c r="H27" s="37">
        <v>15</v>
      </c>
      <c r="I27" s="65">
        <v>100.00009147805319</v>
      </c>
      <c r="J27" s="66"/>
      <c r="K27" s="32"/>
      <c r="L27" s="37"/>
      <c r="M27" s="37">
        <v>0</v>
      </c>
      <c r="N27" s="37">
        <v>15</v>
      </c>
      <c r="O27" s="37">
        <v>0</v>
      </c>
      <c r="P27" s="37">
        <v>5</v>
      </c>
      <c r="Q27" s="62">
        <v>0</v>
      </c>
      <c r="R27" s="26">
        <v>0</v>
      </c>
      <c r="S27" s="38">
        <v>0</v>
      </c>
      <c r="T27" s="26">
        <v>0</v>
      </c>
      <c r="U27" s="26">
        <f t="shared" si="1"/>
        <v>65</v>
      </c>
      <c r="V27" s="30">
        <f t="shared" si="2"/>
        <v>0.92</v>
      </c>
      <c r="W27" s="33" t="s">
        <v>82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5">
        <v>99.999999107568499</v>
      </c>
      <c r="J28" s="66"/>
      <c r="K28" s="32"/>
      <c r="L28" s="37"/>
      <c r="M28" s="37">
        <v>0</v>
      </c>
      <c r="N28" s="37">
        <v>15</v>
      </c>
      <c r="O28" s="37">
        <v>0</v>
      </c>
      <c r="P28" s="37">
        <v>5</v>
      </c>
      <c r="Q28" s="62">
        <v>0</v>
      </c>
      <c r="R28" s="26">
        <v>0</v>
      </c>
      <c r="S28" s="38">
        <v>0</v>
      </c>
      <c r="T28" s="26">
        <v>0</v>
      </c>
      <c r="U28" s="26">
        <f t="shared" si="1"/>
        <v>65</v>
      </c>
      <c r="V28" s="30">
        <f t="shared" si="2"/>
        <v>0.92</v>
      </c>
      <c r="W28" s="33" t="s">
        <v>82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5">
        <v>99.999885403409422</v>
      </c>
      <c r="J29" s="66"/>
      <c r="K29" s="32"/>
      <c r="L29" s="37"/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65</v>
      </c>
      <c r="V29" s="30">
        <f t="shared" si="2"/>
        <v>0.92</v>
      </c>
      <c r="W29" s="33" t="s">
        <v>82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1</v>
      </c>
      <c r="D30" s="28">
        <v>15</v>
      </c>
      <c r="E30" s="29">
        <v>0.2990726564419906</v>
      </c>
      <c r="F30" s="28">
        <v>15</v>
      </c>
      <c r="G30" s="37">
        <v>0</v>
      </c>
      <c r="H30" s="37">
        <v>15</v>
      </c>
      <c r="I30" s="65">
        <v>99.719190821528954</v>
      </c>
      <c r="J30" s="66"/>
      <c r="K30" s="32"/>
      <c r="L30" s="37"/>
      <c r="M30" s="37">
        <v>0</v>
      </c>
      <c r="N30" s="37">
        <v>15</v>
      </c>
      <c r="O30" s="37">
        <v>0</v>
      </c>
      <c r="P30" s="37">
        <v>5</v>
      </c>
      <c r="Q30" s="62">
        <v>0.1</v>
      </c>
      <c r="R30" s="26">
        <v>1</v>
      </c>
      <c r="S30" s="38">
        <v>0</v>
      </c>
      <c r="T30" s="26">
        <v>0</v>
      </c>
      <c r="U30" s="26">
        <f t="shared" si="1"/>
        <v>64</v>
      </c>
      <c r="V30" s="30">
        <f t="shared" si="2"/>
        <v>0.9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5">
        <v>99.999746028090996</v>
      </c>
      <c r="J31" s="66"/>
      <c r="K31" s="32"/>
      <c r="L31" s="37"/>
      <c r="M31" s="37">
        <v>0</v>
      </c>
      <c r="N31" s="37">
        <v>15</v>
      </c>
      <c r="O31" s="37">
        <v>0</v>
      </c>
      <c r="P31" s="37">
        <v>5</v>
      </c>
      <c r="Q31" s="62">
        <v>0</v>
      </c>
      <c r="R31" s="26">
        <v>0</v>
      </c>
      <c r="S31" s="38">
        <v>0</v>
      </c>
      <c r="T31" s="26">
        <v>0</v>
      </c>
      <c r="U31" s="26">
        <f t="shared" si="1"/>
        <v>65</v>
      </c>
      <c r="V31" s="30">
        <f t="shared" si="2"/>
        <v>0.92</v>
      </c>
      <c r="W31" s="33" t="s">
        <v>82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2</v>
      </c>
      <c r="D32" s="28">
        <v>15</v>
      </c>
      <c r="E32" s="29">
        <v>3.9746746827913682E-2</v>
      </c>
      <c r="F32" s="28">
        <v>15</v>
      </c>
      <c r="G32" s="37">
        <v>0</v>
      </c>
      <c r="H32" s="37">
        <v>15</v>
      </c>
      <c r="I32" s="65">
        <v>99.908191306170281</v>
      </c>
      <c r="J32" s="66"/>
      <c r="K32" s="32"/>
      <c r="L32" s="37"/>
      <c r="M32" s="37">
        <v>2</v>
      </c>
      <c r="N32" s="37">
        <v>5</v>
      </c>
      <c r="O32" s="37">
        <v>0</v>
      </c>
      <c r="P32" s="37">
        <v>5</v>
      </c>
      <c r="Q32" s="62">
        <v>0</v>
      </c>
      <c r="R32" s="26">
        <v>0</v>
      </c>
      <c r="S32" s="38">
        <v>0</v>
      </c>
      <c r="T32" s="26">
        <v>0</v>
      </c>
      <c r="U32" s="26">
        <f t="shared" si="1"/>
        <v>55</v>
      </c>
      <c r="V32" s="30">
        <f t="shared" si="2"/>
        <v>0.77</v>
      </c>
      <c r="W32" s="33" t="s">
        <v>84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1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5">
        <v>100.00000000000003</v>
      </c>
      <c r="J33" s="66"/>
      <c r="K33" s="32"/>
      <c r="L33" s="37"/>
      <c r="M33" s="37">
        <v>0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65</v>
      </c>
      <c r="V33" s="30">
        <f t="shared" si="2"/>
        <v>0.92</v>
      </c>
      <c r="W33" s="33" t="s">
        <v>82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1</v>
      </c>
      <c r="D34" s="28">
        <v>15</v>
      </c>
      <c r="E34" s="29">
        <v>1.1410568299804653E-3</v>
      </c>
      <c r="F34" s="28">
        <v>15</v>
      </c>
      <c r="G34" s="37">
        <v>0</v>
      </c>
      <c r="H34" s="37">
        <v>15</v>
      </c>
      <c r="I34" s="65">
        <v>100.0001109935025</v>
      </c>
      <c r="J34" s="66"/>
      <c r="K34" s="32"/>
      <c r="L34" s="37"/>
      <c r="M34" s="37">
        <v>0</v>
      </c>
      <c r="N34" s="37">
        <v>15</v>
      </c>
      <c r="O34" s="37">
        <v>0</v>
      </c>
      <c r="P34" s="37">
        <v>5</v>
      </c>
      <c r="Q34" s="62">
        <v>0</v>
      </c>
      <c r="R34" s="26">
        <v>0</v>
      </c>
      <c r="S34" s="38">
        <v>0</v>
      </c>
      <c r="T34" s="26">
        <v>0</v>
      </c>
      <c r="U34" s="26">
        <f t="shared" si="1"/>
        <v>65</v>
      </c>
      <c r="V34" s="30">
        <f t="shared" si="2"/>
        <v>0.92</v>
      </c>
      <c r="W34" s="33" t="s">
        <v>82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0.29846510611305627</v>
      </c>
      <c r="F35" s="28">
        <v>15</v>
      </c>
      <c r="G35" s="37">
        <v>0</v>
      </c>
      <c r="H35" s="37">
        <v>15</v>
      </c>
      <c r="I35" s="65">
        <v>99.449925153750442</v>
      </c>
      <c r="J35" s="66"/>
      <c r="K35" s="32"/>
      <c r="L35" s="37"/>
      <c r="M35" s="37">
        <v>0</v>
      </c>
      <c r="N35" s="37">
        <v>15</v>
      </c>
      <c r="O35" s="37">
        <v>0</v>
      </c>
      <c r="P35" s="37">
        <v>5</v>
      </c>
      <c r="Q35" s="62">
        <v>0</v>
      </c>
      <c r="R35" s="26">
        <v>0</v>
      </c>
      <c r="S35" s="38">
        <v>0</v>
      </c>
      <c r="T35" s="26">
        <v>0</v>
      </c>
      <c r="U35" s="26">
        <f t="shared" si="1"/>
        <v>65</v>
      </c>
      <c r="V35" s="30">
        <f t="shared" si="2"/>
        <v>0.92</v>
      </c>
      <c r="W35" s="33" t="s">
        <v>82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5">
        <v>99.994256901429111</v>
      </c>
      <c r="J36" s="66"/>
      <c r="K36" s="32"/>
      <c r="L36" s="37"/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65</v>
      </c>
      <c r="V36" s="30">
        <f t="shared" si="2"/>
        <v>0.92</v>
      </c>
      <c r="W36" s="33" t="s">
        <v>82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5">
        <v>99.862839799804476</v>
      </c>
      <c r="J37" s="66"/>
      <c r="K37" s="32"/>
      <c r="L37" s="37"/>
      <c r="M37" s="37">
        <v>0</v>
      </c>
      <c r="N37" s="37">
        <v>15</v>
      </c>
      <c r="O37" s="37">
        <v>0</v>
      </c>
      <c r="P37" s="37">
        <v>5</v>
      </c>
      <c r="Q37" s="62">
        <v>0.2</v>
      </c>
      <c r="R37" s="26">
        <v>2</v>
      </c>
      <c r="S37" s="38">
        <v>0</v>
      </c>
      <c r="T37" s="26">
        <v>0</v>
      </c>
      <c r="U37" s="26">
        <f t="shared" si="1"/>
        <v>63</v>
      </c>
      <c r="V37" s="30">
        <f t="shared" si="2"/>
        <v>0.89</v>
      </c>
      <c r="W37" s="33" t="s">
        <v>83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5">
        <v>100</v>
      </c>
      <c r="J38" s="66"/>
      <c r="K38" s="32"/>
      <c r="L38" s="37"/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0</v>
      </c>
      <c r="T38" s="26">
        <v>0</v>
      </c>
      <c r="U38" s="26">
        <f t="shared" si="1"/>
        <v>65</v>
      </c>
      <c r="V38" s="30">
        <f t="shared" si="2"/>
        <v>0.92</v>
      </c>
      <c r="W38" s="33" t="s">
        <v>82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1</v>
      </c>
      <c r="D39" s="28">
        <v>15</v>
      </c>
      <c r="E39" s="29">
        <v>8.2512448250174689E-4</v>
      </c>
      <c r="F39" s="28">
        <v>15</v>
      </c>
      <c r="G39" s="37">
        <v>0</v>
      </c>
      <c r="H39" s="37">
        <v>15</v>
      </c>
      <c r="I39" s="65">
        <v>100</v>
      </c>
      <c r="J39" s="66"/>
      <c r="K39" s="32"/>
      <c r="L39" s="37"/>
      <c r="M39" s="37">
        <v>0</v>
      </c>
      <c r="N39" s="37">
        <v>15</v>
      </c>
      <c r="O39" s="37">
        <v>0</v>
      </c>
      <c r="P39" s="37">
        <v>5</v>
      </c>
      <c r="Q39" s="62">
        <v>0</v>
      </c>
      <c r="R39" s="26">
        <v>0</v>
      </c>
      <c r="S39" s="38">
        <v>0</v>
      </c>
      <c r="T39" s="26">
        <v>0</v>
      </c>
      <c r="U39" s="26">
        <f t="shared" si="1"/>
        <v>65</v>
      </c>
      <c r="V39" s="30">
        <f t="shared" si="2"/>
        <v>0.92</v>
      </c>
      <c r="W39" s="33" t="s">
        <v>82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5">
        <v>100.00005012604194</v>
      </c>
      <c r="J40" s="66"/>
      <c r="K40" s="32"/>
      <c r="L40" s="37"/>
      <c r="M40" s="37">
        <v>0</v>
      </c>
      <c r="N40" s="37">
        <v>15</v>
      </c>
      <c r="O40" s="37">
        <v>0</v>
      </c>
      <c r="P40" s="37">
        <v>5</v>
      </c>
      <c r="Q40" s="62">
        <v>0</v>
      </c>
      <c r="R40" s="26">
        <v>0</v>
      </c>
      <c r="S40" s="38">
        <v>0</v>
      </c>
      <c r="T40" s="26">
        <v>0</v>
      </c>
      <c r="U40" s="26">
        <f t="shared" si="1"/>
        <v>65</v>
      </c>
      <c r="V40" s="30">
        <f t="shared" si="2"/>
        <v>0.92</v>
      </c>
      <c r="W40" s="33" t="s">
        <v>82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5">
        <v>100.0001994993309</v>
      </c>
      <c r="J41" s="66"/>
      <c r="K41" s="32"/>
      <c r="L41" s="37"/>
      <c r="M41" s="37">
        <v>0</v>
      </c>
      <c r="N41" s="37">
        <v>15</v>
      </c>
      <c r="O41" s="37">
        <v>0</v>
      </c>
      <c r="P41" s="37">
        <v>5</v>
      </c>
      <c r="Q41" s="62">
        <v>0</v>
      </c>
      <c r="R41" s="26">
        <v>0</v>
      </c>
      <c r="S41" s="38">
        <v>0.3</v>
      </c>
      <c r="T41" s="26">
        <v>3</v>
      </c>
      <c r="U41" s="26">
        <f t="shared" si="1"/>
        <v>62</v>
      </c>
      <c r="V41" s="30">
        <f t="shared" si="2"/>
        <v>0.87</v>
      </c>
      <c r="W41" s="33" t="s">
        <v>81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1</v>
      </c>
      <c r="D42" s="28">
        <v>15</v>
      </c>
      <c r="E42" s="29">
        <v>3.8292764509304622E-3</v>
      </c>
      <c r="F42" s="28">
        <v>15</v>
      </c>
      <c r="G42" s="37">
        <v>0</v>
      </c>
      <c r="H42" s="37">
        <v>15</v>
      </c>
      <c r="I42" s="65">
        <v>99.99290129007224</v>
      </c>
      <c r="J42" s="66"/>
      <c r="K42" s="32"/>
      <c r="L42" s="37"/>
      <c r="M42" s="37">
        <v>0</v>
      </c>
      <c r="N42" s="37">
        <v>15</v>
      </c>
      <c r="O42" s="37">
        <v>0</v>
      </c>
      <c r="P42" s="37">
        <v>5</v>
      </c>
      <c r="Q42" s="62">
        <v>0</v>
      </c>
      <c r="R42" s="26">
        <v>0</v>
      </c>
      <c r="S42" s="38">
        <v>0</v>
      </c>
      <c r="T42" s="26">
        <v>0</v>
      </c>
      <c r="U42" s="26">
        <f t="shared" si="1"/>
        <v>65</v>
      </c>
      <c r="V42" s="30">
        <f t="shared" si="2"/>
        <v>0.92</v>
      </c>
      <c r="W42" s="33" t="s">
        <v>82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5">
        <v>100.00009684354771</v>
      </c>
      <c r="J43" s="66"/>
      <c r="K43" s="32"/>
      <c r="L43" s="37"/>
      <c r="M43" s="37">
        <v>0</v>
      </c>
      <c r="N43" s="37">
        <v>15</v>
      </c>
      <c r="O43" s="37">
        <v>0</v>
      </c>
      <c r="P43" s="37">
        <v>5</v>
      </c>
      <c r="Q43" s="62">
        <v>0</v>
      </c>
      <c r="R43" s="26">
        <v>0</v>
      </c>
      <c r="S43" s="38">
        <v>0</v>
      </c>
      <c r="T43" s="26">
        <v>0</v>
      </c>
      <c r="U43" s="26">
        <f t="shared" si="1"/>
        <v>65</v>
      </c>
      <c r="V43" s="30">
        <f t="shared" si="2"/>
        <v>0.92</v>
      </c>
      <c r="W43" s="33" t="s">
        <v>82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5">
        <v>100</v>
      </c>
      <c r="J44" s="66"/>
      <c r="K44" s="32"/>
      <c r="L44" s="37"/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</v>
      </c>
      <c r="T44" s="26">
        <v>0</v>
      </c>
      <c r="U44" s="26">
        <f t="shared" si="1"/>
        <v>65</v>
      </c>
      <c r="V44" s="30">
        <f t="shared" si="2"/>
        <v>0.92</v>
      </c>
      <c r="W44" s="33" t="s">
        <v>82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1</v>
      </c>
      <c r="D45" s="28">
        <v>15</v>
      </c>
      <c r="E45" s="29">
        <v>0.10025859321309367</v>
      </c>
      <c r="F45" s="28">
        <v>15</v>
      </c>
      <c r="G45" s="37">
        <v>0</v>
      </c>
      <c r="H45" s="37">
        <v>15</v>
      </c>
      <c r="I45" s="65">
        <v>100.00000000000003</v>
      </c>
      <c r="J45" s="66"/>
      <c r="K45" s="32"/>
      <c r="L45" s="37"/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</v>
      </c>
      <c r="T45" s="26">
        <v>0</v>
      </c>
      <c r="U45" s="26">
        <f t="shared" si="1"/>
        <v>65</v>
      </c>
      <c r="V45" s="30">
        <f t="shared" si="2"/>
        <v>0.92</v>
      </c>
      <c r="W45" s="33" t="s">
        <v>82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1</v>
      </c>
      <c r="D46" s="28">
        <v>15</v>
      </c>
      <c r="E46" s="29">
        <v>0.61797092517711372</v>
      </c>
      <c r="F46" s="28">
        <v>15</v>
      </c>
      <c r="G46" s="37">
        <v>0</v>
      </c>
      <c r="H46" s="37">
        <v>15</v>
      </c>
      <c r="I46" s="65">
        <v>99.999997384184852</v>
      </c>
      <c r="J46" s="66"/>
      <c r="K46" s="32"/>
      <c r="L46" s="37"/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65</v>
      </c>
      <c r="V46" s="30">
        <f t="shared" si="2"/>
        <v>0.92</v>
      </c>
      <c r="W46" s="33" t="s">
        <v>82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5">
        <v>99.999916184213717</v>
      </c>
      <c r="J47" s="66"/>
      <c r="K47" s="32"/>
      <c r="L47" s="37"/>
      <c r="M47" s="37">
        <v>0</v>
      </c>
      <c r="N47" s="37">
        <v>15</v>
      </c>
      <c r="O47" s="37">
        <v>0</v>
      </c>
      <c r="P47" s="37">
        <v>5</v>
      </c>
      <c r="Q47" s="62">
        <v>0</v>
      </c>
      <c r="R47" s="26">
        <v>0</v>
      </c>
      <c r="S47" s="38">
        <v>0</v>
      </c>
      <c r="T47" s="26">
        <v>0</v>
      </c>
      <c r="U47" s="26">
        <f t="shared" si="1"/>
        <v>65</v>
      </c>
      <c r="V47" s="30">
        <f t="shared" si="2"/>
        <v>0.92</v>
      </c>
      <c r="W47" s="33" t="s">
        <v>82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5">
        <v>99.999916673370947</v>
      </c>
      <c r="J48" s="66"/>
      <c r="K48" s="32"/>
      <c r="L48" s="37"/>
      <c r="M48" s="37">
        <v>0</v>
      </c>
      <c r="N48" s="37">
        <v>15</v>
      </c>
      <c r="O48" s="37">
        <v>0</v>
      </c>
      <c r="P48" s="37">
        <v>5</v>
      </c>
      <c r="Q48" s="62">
        <v>0</v>
      </c>
      <c r="R48" s="26">
        <v>0</v>
      </c>
      <c r="S48" s="38">
        <v>0</v>
      </c>
      <c r="T48" s="26">
        <v>0</v>
      </c>
      <c r="U48" s="26">
        <f t="shared" si="1"/>
        <v>65</v>
      </c>
      <c r="V48" s="30">
        <f t="shared" si="2"/>
        <v>0.92</v>
      </c>
      <c r="W48" s="33" t="s">
        <v>82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2</v>
      </c>
      <c r="D49" s="28">
        <v>15</v>
      </c>
      <c r="E49" s="29">
        <v>0.22273505929769638</v>
      </c>
      <c r="F49" s="28">
        <v>15</v>
      </c>
      <c r="G49" s="37">
        <v>0</v>
      </c>
      <c r="H49" s="37">
        <v>15</v>
      </c>
      <c r="I49" s="65">
        <v>100.00000246331349</v>
      </c>
      <c r="J49" s="66"/>
      <c r="K49" s="32"/>
      <c r="L49" s="37"/>
      <c r="M49" s="37">
        <v>0</v>
      </c>
      <c r="N49" s="37">
        <v>15</v>
      </c>
      <c r="O49" s="37">
        <v>0</v>
      </c>
      <c r="P49" s="37">
        <v>5</v>
      </c>
      <c r="Q49" s="62">
        <v>0</v>
      </c>
      <c r="R49" s="26">
        <v>0</v>
      </c>
      <c r="S49" s="38">
        <v>0</v>
      </c>
      <c r="T49" s="26">
        <v>0</v>
      </c>
      <c r="U49" s="26">
        <f t="shared" si="1"/>
        <v>65</v>
      </c>
      <c r="V49" s="30">
        <f t="shared" si="2"/>
        <v>0.92</v>
      </c>
      <c r="W49" s="33" t="s">
        <v>82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2</v>
      </c>
      <c r="D50" s="28">
        <v>15</v>
      </c>
      <c r="E50" s="29">
        <v>0.20850570726560694</v>
      </c>
      <c r="F50" s="28">
        <v>15</v>
      </c>
      <c r="G50" s="37">
        <v>0</v>
      </c>
      <c r="H50" s="37">
        <v>15</v>
      </c>
      <c r="I50" s="65">
        <v>100</v>
      </c>
      <c r="J50" s="66"/>
      <c r="K50" s="32"/>
      <c r="L50" s="37"/>
      <c r="M50" s="37">
        <v>0</v>
      </c>
      <c r="N50" s="37">
        <v>15</v>
      </c>
      <c r="O50" s="37">
        <v>0</v>
      </c>
      <c r="P50" s="37">
        <v>5</v>
      </c>
      <c r="Q50" s="62">
        <v>0</v>
      </c>
      <c r="R50" s="26">
        <v>0</v>
      </c>
      <c r="S50" s="38">
        <v>0</v>
      </c>
      <c r="T50" s="26">
        <v>0</v>
      </c>
      <c r="U50" s="26">
        <f t="shared" si="1"/>
        <v>65</v>
      </c>
      <c r="V50" s="30">
        <f t="shared" si="2"/>
        <v>0.92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1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5">
        <v>99.870467147956802</v>
      </c>
      <c r="J51" s="66"/>
      <c r="K51" s="32"/>
      <c r="L51" s="37"/>
      <c r="M51" s="37">
        <v>0</v>
      </c>
      <c r="N51" s="37">
        <v>15</v>
      </c>
      <c r="O51" s="37">
        <v>0</v>
      </c>
      <c r="P51" s="37">
        <v>5</v>
      </c>
      <c r="Q51" s="62">
        <v>0</v>
      </c>
      <c r="R51" s="26">
        <v>0</v>
      </c>
      <c r="S51" s="38">
        <v>0</v>
      </c>
      <c r="T51" s="26">
        <v>0</v>
      </c>
      <c r="U51" s="26">
        <f t="shared" si="1"/>
        <v>65</v>
      </c>
      <c r="V51" s="30">
        <f t="shared" si="2"/>
        <v>0.92</v>
      </c>
      <c r="W51" s="33" t="s">
        <v>82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5">
        <v>99.836735821431517</v>
      </c>
      <c r="J52" s="66"/>
      <c r="K52" s="32"/>
      <c r="L52" s="37"/>
      <c r="M52" s="37">
        <v>0</v>
      </c>
      <c r="N52" s="37">
        <v>15</v>
      </c>
      <c r="O52" s="37">
        <v>0</v>
      </c>
      <c r="P52" s="37">
        <v>5</v>
      </c>
      <c r="Q52" s="62">
        <v>0</v>
      </c>
      <c r="R52" s="26">
        <v>0</v>
      </c>
      <c r="S52" s="38">
        <v>0</v>
      </c>
      <c r="T52" s="26">
        <v>0</v>
      </c>
      <c r="U52" s="26">
        <f t="shared" si="1"/>
        <v>65</v>
      </c>
      <c r="V52" s="30">
        <f t="shared" si="2"/>
        <v>0.92</v>
      </c>
      <c r="W52" s="33" t="s">
        <v>82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5">
        <v>99.999911160241794</v>
      </c>
      <c r="J53" s="66"/>
      <c r="K53" s="32"/>
      <c r="L53" s="37"/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65</v>
      </c>
      <c r="V53" s="30">
        <f t="shared" si="2"/>
        <v>0.92</v>
      </c>
      <c r="W53" s="33" t="s">
        <v>82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5">
        <v>99.999941496774085</v>
      </c>
      <c r="J54" s="66"/>
      <c r="K54" s="32"/>
      <c r="L54" s="37"/>
      <c r="M54" s="37">
        <v>0</v>
      </c>
      <c r="N54" s="37">
        <v>15</v>
      </c>
      <c r="O54" s="37">
        <v>0</v>
      </c>
      <c r="P54" s="37">
        <v>5</v>
      </c>
      <c r="Q54" s="62">
        <v>0</v>
      </c>
      <c r="R54" s="26">
        <v>0</v>
      </c>
      <c r="S54" s="38">
        <v>0</v>
      </c>
      <c r="T54" s="26">
        <v>0</v>
      </c>
      <c r="U54" s="26">
        <f t="shared" si="1"/>
        <v>65</v>
      </c>
      <c r="V54" s="30">
        <f t="shared" si="2"/>
        <v>0.92</v>
      </c>
      <c r="W54" s="33" t="s">
        <v>82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5">
        <v>98.625826100431681</v>
      </c>
      <c r="J55" s="66"/>
      <c r="K55" s="32"/>
      <c r="L55" s="37"/>
      <c r="M55" s="37">
        <v>0</v>
      </c>
      <c r="N55" s="37">
        <v>15</v>
      </c>
      <c r="O55" s="37">
        <v>0</v>
      </c>
      <c r="P55" s="37">
        <v>5</v>
      </c>
      <c r="Q55" s="62">
        <v>0</v>
      </c>
      <c r="R55" s="26">
        <v>0</v>
      </c>
      <c r="S55" s="38">
        <v>0</v>
      </c>
      <c r="T55" s="26">
        <v>0</v>
      </c>
      <c r="U55" s="26">
        <f t="shared" si="1"/>
        <v>65</v>
      </c>
      <c r="V55" s="30">
        <f t="shared" si="2"/>
        <v>0.92</v>
      </c>
      <c r="W55" s="33" t="s">
        <v>82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5">
        <v>99.999999999999986</v>
      </c>
      <c r="J56" s="66"/>
      <c r="K56" s="32"/>
      <c r="L56" s="37"/>
      <c r="M56" s="37">
        <v>0</v>
      </c>
      <c r="N56" s="37">
        <v>15</v>
      </c>
      <c r="O56" s="37">
        <v>0</v>
      </c>
      <c r="P56" s="37">
        <v>5</v>
      </c>
      <c r="Q56" s="62">
        <v>0</v>
      </c>
      <c r="R56" s="26">
        <v>0</v>
      </c>
      <c r="S56" s="38">
        <v>0</v>
      </c>
      <c r="T56" s="26">
        <v>0</v>
      </c>
      <c r="U56" s="26">
        <f t="shared" si="1"/>
        <v>65</v>
      </c>
      <c r="V56" s="30">
        <f t="shared" si="2"/>
        <v>0.92</v>
      </c>
      <c r="W56" s="33" t="s">
        <v>82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1</v>
      </c>
      <c r="D57" s="28">
        <v>15</v>
      </c>
      <c r="E57" s="29">
        <v>6.9870210117790269E-4</v>
      </c>
      <c r="F57" s="28">
        <v>15</v>
      </c>
      <c r="G57" s="37">
        <v>0</v>
      </c>
      <c r="H57" s="37">
        <v>15</v>
      </c>
      <c r="I57" s="65">
        <v>96.828250757343042</v>
      </c>
      <c r="J57" s="66"/>
      <c r="K57" s="32"/>
      <c r="L57" s="37"/>
      <c r="M57" s="37">
        <v>1</v>
      </c>
      <c r="N57" s="37">
        <v>15</v>
      </c>
      <c r="O57" s="37">
        <v>0</v>
      </c>
      <c r="P57" s="37">
        <v>5</v>
      </c>
      <c r="Q57" s="62">
        <v>0</v>
      </c>
      <c r="R57" s="26">
        <v>0</v>
      </c>
      <c r="S57" s="38">
        <v>0</v>
      </c>
      <c r="T57" s="26">
        <v>0</v>
      </c>
      <c r="U57" s="26">
        <f t="shared" si="1"/>
        <v>65</v>
      </c>
      <c r="V57" s="30">
        <f t="shared" si="2"/>
        <v>0.92</v>
      </c>
      <c r="W57" s="33" t="s">
        <v>82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5">
        <v>99.90801221939482</v>
      </c>
      <c r="J58" s="66"/>
      <c r="K58" s="32"/>
      <c r="L58" s="37"/>
      <c r="M58" s="37">
        <v>0</v>
      </c>
      <c r="N58" s="37">
        <v>15</v>
      </c>
      <c r="O58" s="37">
        <v>0</v>
      </c>
      <c r="P58" s="37">
        <v>5</v>
      </c>
      <c r="Q58" s="62">
        <v>0</v>
      </c>
      <c r="R58" s="26">
        <v>0</v>
      </c>
      <c r="S58" s="38">
        <v>0</v>
      </c>
      <c r="T58" s="26">
        <v>0</v>
      </c>
      <c r="U58" s="26">
        <f t="shared" si="1"/>
        <v>65</v>
      </c>
      <c r="V58" s="30">
        <f t="shared" si="2"/>
        <v>0.92</v>
      </c>
      <c r="W58" s="33" t="s">
        <v>82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5">
        <v>99.999569550595552</v>
      </c>
      <c r="J59" s="66"/>
      <c r="K59" s="32"/>
      <c r="L59" s="37"/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65</v>
      </c>
      <c r="V59" s="30">
        <f t="shared" si="2"/>
        <v>0.92</v>
      </c>
      <c r="W59" s="33" t="s">
        <v>82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5">
        <v>99.998852180999577</v>
      </c>
      <c r="J60" s="66"/>
      <c r="K60" s="32"/>
      <c r="L60" s="37"/>
      <c r="M60" s="37">
        <v>0</v>
      </c>
      <c r="N60" s="37">
        <v>15</v>
      </c>
      <c r="O60" s="37">
        <v>0</v>
      </c>
      <c r="P60" s="37">
        <v>5</v>
      </c>
      <c r="Q60" s="62">
        <v>0</v>
      </c>
      <c r="R60" s="26">
        <v>0</v>
      </c>
      <c r="S60" s="38">
        <v>0</v>
      </c>
      <c r="T60" s="26">
        <v>0</v>
      </c>
      <c r="U60" s="26">
        <f t="shared" si="1"/>
        <v>65</v>
      </c>
      <c r="V60" s="30">
        <f t="shared" si="2"/>
        <v>0.92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5">
        <v>99.957915350204203</v>
      </c>
      <c r="J61" s="66"/>
      <c r="K61" s="32"/>
      <c r="L61" s="37"/>
      <c r="M61" s="37">
        <v>0</v>
      </c>
      <c r="N61" s="37">
        <v>15</v>
      </c>
      <c r="O61" s="37">
        <v>0</v>
      </c>
      <c r="P61" s="37">
        <v>5</v>
      </c>
      <c r="Q61" s="62">
        <v>0</v>
      </c>
      <c r="R61" s="26">
        <v>0</v>
      </c>
      <c r="S61" s="38">
        <v>0</v>
      </c>
      <c r="T61" s="26">
        <v>0</v>
      </c>
      <c r="U61" s="26">
        <f t="shared" si="1"/>
        <v>65</v>
      </c>
      <c r="V61" s="30">
        <f t="shared" si="2"/>
        <v>0.92</v>
      </c>
      <c r="W61" s="33" t="s">
        <v>82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5">
        <v>99.839314782373521</v>
      </c>
      <c r="J62" s="66"/>
      <c r="K62" s="32"/>
      <c r="L62" s="37"/>
      <c r="M62" s="37">
        <v>0</v>
      </c>
      <c r="N62" s="37">
        <v>15</v>
      </c>
      <c r="O62" s="37">
        <v>0</v>
      </c>
      <c r="P62" s="37">
        <v>5</v>
      </c>
      <c r="Q62" s="62">
        <v>0</v>
      </c>
      <c r="R62" s="26">
        <v>0</v>
      </c>
      <c r="S62" s="38">
        <v>0</v>
      </c>
      <c r="T62" s="26">
        <v>0</v>
      </c>
      <c r="U62" s="26">
        <f t="shared" si="1"/>
        <v>65</v>
      </c>
      <c r="V62" s="30">
        <f t="shared" si="2"/>
        <v>0.92</v>
      </c>
      <c r="W62" s="33" t="s">
        <v>82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1.2057646145800973E-3</v>
      </c>
      <c r="F63" s="28">
        <v>15</v>
      </c>
      <c r="G63" s="37">
        <v>0</v>
      </c>
      <c r="H63" s="37">
        <v>15</v>
      </c>
      <c r="I63" s="65">
        <v>99.995459890042625</v>
      </c>
      <c r="J63" s="66"/>
      <c r="K63" s="32"/>
      <c r="L63" s="37"/>
      <c r="M63" s="37">
        <v>0</v>
      </c>
      <c r="N63" s="37">
        <v>15</v>
      </c>
      <c r="O63" s="37">
        <v>0</v>
      </c>
      <c r="P63" s="37">
        <v>5</v>
      </c>
      <c r="Q63" s="62">
        <v>0</v>
      </c>
      <c r="R63" s="26">
        <v>0</v>
      </c>
      <c r="S63" s="38">
        <v>0</v>
      </c>
      <c r="T63" s="26">
        <v>0</v>
      </c>
      <c r="U63" s="26">
        <f t="shared" si="1"/>
        <v>65</v>
      </c>
      <c r="V63" s="30">
        <f t="shared" si="2"/>
        <v>0.92</v>
      </c>
      <c r="W63" s="33" t="s">
        <v>82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5">
        <v>99.556415562655133</v>
      </c>
      <c r="J64" s="66"/>
      <c r="K64" s="32"/>
      <c r="L64" s="37"/>
      <c r="M64" s="37">
        <v>0</v>
      </c>
      <c r="N64" s="37">
        <v>15</v>
      </c>
      <c r="O64" s="37">
        <v>0</v>
      </c>
      <c r="P64" s="37">
        <v>5</v>
      </c>
      <c r="Q64" s="62">
        <v>0</v>
      </c>
      <c r="R64" s="26">
        <v>0</v>
      </c>
      <c r="S64" s="38">
        <v>0</v>
      </c>
      <c r="T64" s="26">
        <v>0</v>
      </c>
      <c r="U64" s="26">
        <f t="shared" si="1"/>
        <v>65</v>
      </c>
      <c r="V64" s="30">
        <f t="shared" si="2"/>
        <v>0.92</v>
      </c>
      <c r="W64" s="33" t="s">
        <v>82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5">
        <v>100</v>
      </c>
      <c r="J65" s="66"/>
      <c r="K65" s="32"/>
      <c r="L65" s="37"/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65</v>
      </c>
      <c r="V65" s="30">
        <f t="shared" si="2"/>
        <v>0.92</v>
      </c>
      <c r="W65" s="33" t="s">
        <v>82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1</v>
      </c>
      <c r="D66" s="28">
        <v>15</v>
      </c>
      <c r="E66" s="29">
        <v>3.7003638977176248E-2</v>
      </c>
      <c r="F66" s="28">
        <v>15</v>
      </c>
      <c r="G66" s="37">
        <v>0</v>
      </c>
      <c r="H66" s="37">
        <v>15</v>
      </c>
      <c r="I66" s="65">
        <v>100.00003547893614</v>
      </c>
      <c r="J66" s="66"/>
      <c r="K66" s="32"/>
      <c r="L66" s="37"/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65</v>
      </c>
      <c r="V66" s="30">
        <f t="shared" si="2"/>
        <v>0.92</v>
      </c>
      <c r="W66" s="33" t="s">
        <v>82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5">
        <v>99.999960018927425</v>
      </c>
      <c r="J67" s="66"/>
      <c r="K67" s="32"/>
      <c r="L67" s="37"/>
      <c r="M67" s="37">
        <v>0</v>
      </c>
      <c r="N67" s="37">
        <v>15</v>
      </c>
      <c r="O67" s="37">
        <v>0</v>
      </c>
      <c r="P67" s="37">
        <v>5</v>
      </c>
      <c r="Q67" s="62">
        <v>0</v>
      </c>
      <c r="R67" s="26">
        <v>0</v>
      </c>
      <c r="S67" s="38">
        <v>0</v>
      </c>
      <c r="T67" s="26">
        <v>0</v>
      </c>
      <c r="U67" s="26">
        <f t="shared" si="1"/>
        <v>65</v>
      </c>
      <c r="V67" s="30">
        <f t="shared" si="2"/>
        <v>0.92</v>
      </c>
      <c r="W67" s="33" t="s">
        <v>82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5">
        <v>100.00000730660554</v>
      </c>
      <c r="J68" s="66"/>
      <c r="K68" s="32"/>
      <c r="L68" s="37"/>
      <c r="M68" s="37">
        <v>0</v>
      </c>
      <c r="N68" s="37">
        <v>15</v>
      </c>
      <c r="O68" s="37">
        <v>0</v>
      </c>
      <c r="P68" s="37">
        <v>5</v>
      </c>
      <c r="Q68" s="62">
        <v>0</v>
      </c>
      <c r="R68" s="26">
        <v>0</v>
      </c>
      <c r="S68" s="38">
        <v>0</v>
      </c>
      <c r="T68" s="26">
        <v>0</v>
      </c>
      <c r="U68" s="26">
        <f t="shared" si="1"/>
        <v>65</v>
      </c>
      <c r="V68" s="30">
        <f t="shared" si="2"/>
        <v>0.92</v>
      </c>
      <c r="W68" s="33" t="s">
        <v>82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1</v>
      </c>
      <c r="H69" s="37">
        <v>5</v>
      </c>
      <c r="I69" s="65">
        <v>99.736575272745128</v>
      </c>
      <c r="J69" s="66"/>
      <c r="K69" s="32"/>
      <c r="L69" s="37"/>
      <c r="M69" s="37">
        <v>0</v>
      </c>
      <c r="N69" s="37">
        <v>15</v>
      </c>
      <c r="O69" s="37">
        <v>0</v>
      </c>
      <c r="P69" s="37">
        <v>5</v>
      </c>
      <c r="Q69" s="62">
        <v>0</v>
      </c>
      <c r="R69" s="26">
        <v>0</v>
      </c>
      <c r="S69" s="38">
        <v>0</v>
      </c>
      <c r="T69" s="26">
        <v>0</v>
      </c>
      <c r="U69" s="26">
        <f>D69+F69+H69+J69+N69+P69-R69-T69</f>
        <v>55</v>
      </c>
      <c r="V69" s="30">
        <f t="shared" si="2"/>
        <v>0.77</v>
      </c>
      <c r="W69" s="33" t="s">
        <v>84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5">
        <v>99.945489271436301</v>
      </c>
      <c r="J70" s="66"/>
      <c r="K70" s="32"/>
      <c r="L70" s="37"/>
      <c r="M70" s="37">
        <v>0</v>
      </c>
      <c r="N70" s="37">
        <v>15</v>
      </c>
      <c r="O70" s="37">
        <v>0</v>
      </c>
      <c r="P70" s="37">
        <v>5</v>
      </c>
      <c r="Q70" s="62">
        <v>0</v>
      </c>
      <c r="R70" s="26">
        <v>0</v>
      </c>
      <c r="S70" s="38">
        <v>0</v>
      </c>
      <c r="T70" s="26">
        <v>0</v>
      </c>
      <c r="U70" s="26">
        <f t="shared" si="1"/>
        <v>65</v>
      </c>
      <c r="V70" s="30">
        <f t="shared" si="2"/>
        <v>0.92</v>
      </c>
      <c r="W70" s="33" t="s">
        <v>82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1</v>
      </c>
      <c r="D71" s="28">
        <v>15</v>
      </c>
      <c r="E71" s="29">
        <v>2.739284344761696E-3</v>
      </c>
      <c r="F71" s="28">
        <v>15</v>
      </c>
      <c r="G71" s="37">
        <v>0</v>
      </c>
      <c r="H71" s="37">
        <v>15</v>
      </c>
      <c r="I71" s="65">
        <v>100.00011883301229</v>
      </c>
      <c r="J71" s="66"/>
      <c r="K71" s="32"/>
      <c r="L71" s="37"/>
      <c r="M71" s="37">
        <v>0</v>
      </c>
      <c r="N71" s="37">
        <v>15</v>
      </c>
      <c r="O71" s="37">
        <v>0</v>
      </c>
      <c r="P71" s="37">
        <v>5</v>
      </c>
      <c r="Q71" s="62">
        <v>0</v>
      </c>
      <c r="R71" s="26">
        <v>0</v>
      </c>
      <c r="S71" s="38">
        <v>0</v>
      </c>
      <c r="T71" s="26">
        <v>0</v>
      </c>
      <c r="U71" s="26">
        <f t="shared" si="1"/>
        <v>65</v>
      </c>
      <c r="V71" s="30">
        <f t="shared" si="2"/>
        <v>0.92</v>
      </c>
      <c r="W71" s="33" t="s">
        <v>82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2</v>
      </c>
      <c r="D72" s="28">
        <v>15</v>
      </c>
      <c r="E72" s="29">
        <v>0.2397638312145644</v>
      </c>
      <c r="F72" s="28">
        <v>15</v>
      </c>
      <c r="G72" s="37">
        <v>0</v>
      </c>
      <c r="H72" s="37">
        <v>15</v>
      </c>
      <c r="I72" s="65">
        <v>99.685382528160673</v>
      </c>
      <c r="J72" s="66"/>
      <c r="K72" s="32"/>
      <c r="L72" s="37"/>
      <c r="M72" s="37">
        <v>0</v>
      </c>
      <c r="N72" s="37">
        <v>15</v>
      </c>
      <c r="O72" s="37">
        <v>0</v>
      </c>
      <c r="P72" s="37">
        <v>5</v>
      </c>
      <c r="Q72" s="62">
        <v>0</v>
      </c>
      <c r="R72" s="26">
        <v>0</v>
      </c>
      <c r="S72" s="38">
        <v>0</v>
      </c>
      <c r="T72" s="26">
        <v>0</v>
      </c>
      <c r="U72" s="26">
        <f t="shared" si="1"/>
        <v>65</v>
      </c>
      <c r="V72" s="30">
        <f t="shared" si="2"/>
        <v>0.92</v>
      </c>
      <c r="W72" s="33" t="s">
        <v>82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1</v>
      </c>
      <c r="D73" s="28">
        <v>15</v>
      </c>
      <c r="E73" s="29">
        <v>5.6080127049057057E-3</v>
      </c>
      <c r="F73" s="28">
        <v>15</v>
      </c>
      <c r="G73" s="37">
        <v>0</v>
      </c>
      <c r="H73" s="37">
        <v>15</v>
      </c>
      <c r="I73" s="65">
        <v>99.998993093580907</v>
      </c>
      <c r="J73" s="66"/>
      <c r="K73" s="32"/>
      <c r="L73" s="37"/>
      <c r="M73" s="37">
        <v>0</v>
      </c>
      <c r="N73" s="37">
        <v>15</v>
      </c>
      <c r="O73" s="37">
        <v>0</v>
      </c>
      <c r="P73" s="37">
        <v>5</v>
      </c>
      <c r="Q73" s="62">
        <v>0</v>
      </c>
      <c r="R73" s="26">
        <v>0</v>
      </c>
      <c r="S73" s="38">
        <v>0</v>
      </c>
      <c r="T73" s="26">
        <v>0</v>
      </c>
      <c r="U73" s="26">
        <f t="shared" si="1"/>
        <v>65</v>
      </c>
      <c r="V73" s="30">
        <f t="shared" si="2"/>
        <v>0.92</v>
      </c>
      <c r="W73" s="33" t="s">
        <v>82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2</v>
      </c>
      <c r="D74" s="28">
        <v>15</v>
      </c>
      <c r="E74" s="29">
        <v>0.16748930052055</v>
      </c>
      <c r="F74" s="28">
        <v>15</v>
      </c>
      <c r="G74" s="37">
        <v>0</v>
      </c>
      <c r="H74" s="37">
        <v>15</v>
      </c>
      <c r="I74" s="65">
        <v>100.00001964817804</v>
      </c>
      <c r="J74" s="66"/>
      <c r="K74" s="32"/>
      <c r="L74" s="37"/>
      <c r="M74" s="37">
        <v>0</v>
      </c>
      <c r="N74" s="37">
        <v>15</v>
      </c>
      <c r="O74" s="37">
        <v>0</v>
      </c>
      <c r="P74" s="37">
        <v>5</v>
      </c>
      <c r="Q74" s="62">
        <v>0</v>
      </c>
      <c r="R74" s="26">
        <v>0</v>
      </c>
      <c r="S74" s="38">
        <v>0</v>
      </c>
      <c r="T74" s="26">
        <v>0</v>
      </c>
      <c r="U74" s="26">
        <f t="shared" si="1"/>
        <v>65</v>
      </c>
      <c r="V74" s="30">
        <f t="shared" si="2"/>
        <v>0.92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5">
        <v>99.959570863460982</v>
      </c>
      <c r="J75" s="66"/>
      <c r="K75" s="32"/>
      <c r="L75" s="37"/>
      <c r="M75" s="37">
        <v>0</v>
      </c>
      <c r="N75" s="37">
        <v>15</v>
      </c>
      <c r="O75" s="37">
        <v>0</v>
      </c>
      <c r="P75" s="37">
        <v>5</v>
      </c>
      <c r="Q75" s="62">
        <v>0</v>
      </c>
      <c r="R75" s="26">
        <v>0</v>
      </c>
      <c r="S75" s="38">
        <v>0.1</v>
      </c>
      <c r="T75" s="26">
        <v>1</v>
      </c>
      <c r="U75" s="26">
        <f>D75+F75+H75+J75+N75+P75-R75-T75</f>
        <v>64</v>
      </c>
      <c r="V75" s="30">
        <f t="shared" si="2"/>
        <v>0.9</v>
      </c>
      <c r="W75" s="33" t="s">
        <v>83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5">
        <v>99.914635438943662</v>
      </c>
      <c r="J76" s="66"/>
      <c r="K76" s="32"/>
      <c r="L76" s="37"/>
      <c r="M76" s="37">
        <v>0</v>
      </c>
      <c r="N76" s="37">
        <v>15</v>
      </c>
      <c r="O76" s="37">
        <v>0</v>
      </c>
      <c r="P76" s="37">
        <v>5</v>
      </c>
      <c r="Q76" s="62">
        <v>0</v>
      </c>
      <c r="R76" s="26">
        <v>0</v>
      </c>
      <c r="S76" s="38">
        <v>0</v>
      </c>
      <c r="T76" s="26">
        <v>0</v>
      </c>
      <c r="U76" s="26">
        <f t="shared" si="1"/>
        <v>65</v>
      </c>
      <c r="V76" s="30">
        <f t="shared" si="2"/>
        <v>0.92</v>
      </c>
      <c r="W76" s="33" t="s">
        <v>82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15</v>
      </c>
      <c r="G77" s="37">
        <v>0</v>
      </c>
      <c r="H77" s="37">
        <v>15</v>
      </c>
      <c r="I77" s="65">
        <v>99.999810700794583</v>
      </c>
      <c r="J77" s="66"/>
      <c r="K77" s="32"/>
      <c r="L77" s="37"/>
      <c r="M77" s="37">
        <v>0</v>
      </c>
      <c r="N77" s="37">
        <v>15</v>
      </c>
      <c r="O77" s="37">
        <v>0</v>
      </c>
      <c r="P77" s="37">
        <v>5</v>
      </c>
      <c r="Q77" s="62">
        <v>0</v>
      </c>
      <c r="R77" s="26">
        <v>0</v>
      </c>
      <c r="S77" s="38">
        <v>0</v>
      </c>
      <c r="T77" s="26">
        <v>0</v>
      </c>
      <c r="U77" s="26">
        <f t="shared" si="1"/>
        <v>65</v>
      </c>
      <c r="V77" s="30">
        <f t="shared" si="2"/>
        <v>0.92</v>
      </c>
      <c r="W77" s="33" t="s">
        <v>82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5">
        <v>99.980610919969237</v>
      </c>
      <c r="J78" s="66"/>
      <c r="K78" s="32"/>
      <c r="L78" s="37"/>
      <c r="M78" s="37">
        <v>0</v>
      </c>
      <c r="N78" s="37">
        <v>15</v>
      </c>
      <c r="O78" s="37">
        <v>0</v>
      </c>
      <c r="P78" s="37">
        <v>5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65</v>
      </c>
      <c r="V78" s="30">
        <f t="shared" si="2"/>
        <v>0.92</v>
      </c>
      <c r="W78" s="33" t="s">
        <v>82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1</v>
      </c>
      <c r="D79" s="28">
        <v>15</v>
      </c>
      <c r="E79" s="29">
        <v>2.5626977634261208E-2</v>
      </c>
      <c r="F79" s="28">
        <v>15</v>
      </c>
      <c r="G79" s="37">
        <v>0</v>
      </c>
      <c r="H79" s="37">
        <v>15</v>
      </c>
      <c r="I79" s="65">
        <v>99.99998610938178</v>
      </c>
      <c r="J79" s="66"/>
      <c r="K79" s="32"/>
      <c r="L79" s="37"/>
      <c r="M79" s="37">
        <v>1</v>
      </c>
      <c r="N79" s="37">
        <v>15</v>
      </c>
      <c r="O79" s="37">
        <v>0</v>
      </c>
      <c r="P79" s="37">
        <v>5</v>
      </c>
      <c r="Q79" s="62">
        <v>0</v>
      </c>
      <c r="R79" s="26">
        <v>0</v>
      </c>
      <c r="S79" s="38">
        <v>0.1</v>
      </c>
      <c r="T79" s="26">
        <v>1</v>
      </c>
      <c r="U79" s="26">
        <f t="shared" ref="U79:U84" si="4">D79+F79+H79+J79+N79+P79-R79-T79</f>
        <v>64</v>
      </c>
      <c r="V79" s="30">
        <f t="shared" ref="V79:V84" si="5">ROUND(U79/71,2)</f>
        <v>0.9</v>
      </c>
      <c r="W79" s="33" t="s">
        <v>83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1</v>
      </c>
      <c r="D80" s="28">
        <v>15</v>
      </c>
      <c r="E80" s="29">
        <v>0.24851766931296829</v>
      </c>
      <c r="F80" s="28">
        <v>15</v>
      </c>
      <c r="G80" s="37">
        <v>0</v>
      </c>
      <c r="H80" s="37">
        <v>15</v>
      </c>
      <c r="I80" s="65">
        <v>100</v>
      </c>
      <c r="J80" s="66"/>
      <c r="K80" s="32"/>
      <c r="L80" s="37"/>
      <c r="M80" s="37">
        <v>0</v>
      </c>
      <c r="N80" s="37">
        <v>15</v>
      </c>
      <c r="O80" s="37">
        <v>0</v>
      </c>
      <c r="P80" s="37">
        <v>5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65</v>
      </c>
      <c r="V80" s="30">
        <f t="shared" si="5"/>
        <v>0.92</v>
      </c>
      <c r="W80" s="33" t="s">
        <v>82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5">
        <v>100</v>
      </c>
      <c r="J81" s="66"/>
      <c r="K81" s="32"/>
      <c r="L81" s="37"/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65</v>
      </c>
      <c r="V81" s="30">
        <f t="shared" si="5"/>
        <v>0.92</v>
      </c>
      <c r="W81" s="33" t="s">
        <v>82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5">
        <v>100.00009867751164</v>
      </c>
      <c r="J82" s="66"/>
      <c r="K82" s="32"/>
      <c r="L82" s="37"/>
      <c r="M82" s="37">
        <v>0</v>
      </c>
      <c r="N82" s="37">
        <v>15</v>
      </c>
      <c r="O82" s="37">
        <v>0</v>
      </c>
      <c r="P82" s="37">
        <v>5</v>
      </c>
      <c r="Q82" s="62">
        <v>0</v>
      </c>
      <c r="R82" s="26">
        <v>0</v>
      </c>
      <c r="S82" s="38">
        <v>0</v>
      </c>
      <c r="T82" s="26">
        <v>0</v>
      </c>
      <c r="U82" s="26">
        <f t="shared" si="4"/>
        <v>65</v>
      </c>
      <c r="V82" s="30">
        <f t="shared" si="5"/>
        <v>0.92</v>
      </c>
      <c r="W82" s="33" t="s">
        <v>82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1</v>
      </c>
      <c r="D83" s="28">
        <v>15</v>
      </c>
      <c r="E83" s="29">
        <v>0.28984554271375046</v>
      </c>
      <c r="F83" s="28">
        <v>15</v>
      </c>
      <c r="G83" s="37">
        <v>0</v>
      </c>
      <c r="H83" s="37">
        <v>15</v>
      </c>
      <c r="I83" s="65">
        <v>99.999993320213562</v>
      </c>
      <c r="J83" s="66"/>
      <c r="K83" s="32"/>
      <c r="L83" s="37"/>
      <c r="M83" s="37">
        <v>0</v>
      </c>
      <c r="N83" s="37">
        <v>15</v>
      </c>
      <c r="O83" s="37">
        <v>0</v>
      </c>
      <c r="P83" s="37">
        <v>5</v>
      </c>
      <c r="Q83" s="62">
        <v>0.1</v>
      </c>
      <c r="R83" s="26">
        <v>1</v>
      </c>
      <c r="S83" s="38">
        <v>0</v>
      </c>
      <c r="T83" s="26">
        <v>0</v>
      </c>
      <c r="U83" s="26">
        <f t="shared" si="4"/>
        <v>64</v>
      </c>
      <c r="V83" s="30">
        <f t="shared" si="5"/>
        <v>0.9</v>
      </c>
      <c r="W83" s="33" t="s">
        <v>83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2</v>
      </c>
      <c r="D84" s="28">
        <v>15</v>
      </c>
      <c r="E84" s="29">
        <v>0.71544479038677966</v>
      </c>
      <c r="F84" s="28">
        <v>15</v>
      </c>
      <c r="G84" s="37">
        <v>1</v>
      </c>
      <c r="H84" s="37">
        <v>5</v>
      </c>
      <c r="I84" s="65">
        <v>98.826407123550993</v>
      </c>
      <c r="J84" s="66"/>
      <c r="K84" s="32"/>
      <c r="L84" s="37"/>
      <c r="M84" s="37">
        <v>0</v>
      </c>
      <c r="N84" s="37">
        <v>15</v>
      </c>
      <c r="O84" s="37">
        <v>0</v>
      </c>
      <c r="P84" s="37">
        <v>5</v>
      </c>
      <c r="Q84" s="62">
        <v>0</v>
      </c>
      <c r="R84" s="26">
        <v>0</v>
      </c>
      <c r="S84" s="38">
        <v>0.1</v>
      </c>
      <c r="T84" s="26">
        <v>1</v>
      </c>
      <c r="U84" s="26">
        <f t="shared" si="4"/>
        <v>54</v>
      </c>
      <c r="V84" s="30">
        <f t="shared" si="5"/>
        <v>0.76</v>
      </c>
      <c r="W84" s="33" t="s">
        <v>84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  <row r="92" spans="1:25" x14ac:dyDescent="0.25">
      <c r="J92" s="52" t="s">
        <v>107</v>
      </c>
    </row>
  </sheetData>
  <autoFilter ref="A12:Z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9"/>
  <sheetViews>
    <sheetView zoomScaleNormal="100" workbookViewId="0">
      <pane xSplit="2" ySplit="12" topLeftCell="C79" activePane="bottomRight" state="frozen"/>
      <selection pane="topRight" activeCell="C1" sqref="C1"/>
      <selection pane="bottomLeft" activeCell="A13" sqref="A13"/>
      <selection pane="bottomRight" activeCell="I14" sqref="I1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42" t="s">
        <v>0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3"/>
      <c r="V7" s="142"/>
      <c r="W7" s="142"/>
    </row>
    <row r="8" spans="1:24" ht="15" customHeight="1" x14ac:dyDescent="0.3">
      <c r="A8" s="142" t="s">
        <v>109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3"/>
      <c r="V8" s="142"/>
      <c r="W8" s="142"/>
    </row>
    <row r="9" spans="1:24" ht="6.75" customHeight="1" x14ac:dyDescent="0.3">
      <c r="C9" s="9"/>
    </row>
    <row r="10" spans="1:24" ht="13.5" customHeight="1" x14ac:dyDescent="0.25">
      <c r="A10" s="144" t="s">
        <v>96</v>
      </c>
      <c r="B10" s="144" t="s">
        <v>4</v>
      </c>
      <c r="C10" s="149" t="s">
        <v>1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1"/>
      <c r="V10" s="152" t="s">
        <v>67</v>
      </c>
      <c r="W10" s="155" t="s">
        <v>111</v>
      </c>
    </row>
    <row r="11" spans="1:24" ht="114" customHeight="1" x14ac:dyDescent="0.25">
      <c r="A11" s="145"/>
      <c r="B11" s="147"/>
      <c r="C11" s="164" t="s">
        <v>90</v>
      </c>
      <c r="D11" s="164"/>
      <c r="E11" s="165" t="s">
        <v>91</v>
      </c>
      <c r="F11" s="165"/>
      <c r="G11" s="165" t="s">
        <v>80</v>
      </c>
      <c r="H11" s="165"/>
      <c r="I11" s="160" t="s">
        <v>87</v>
      </c>
      <c r="J11" s="160"/>
      <c r="K11" s="159" t="s">
        <v>2</v>
      </c>
      <c r="L11" s="159"/>
      <c r="M11" s="161" t="s">
        <v>92</v>
      </c>
      <c r="N11" s="162"/>
      <c r="O11" s="159" t="s">
        <v>69</v>
      </c>
      <c r="P11" s="163"/>
      <c r="Q11" s="140" t="s">
        <v>99</v>
      </c>
      <c r="R11" s="141"/>
      <c r="S11" s="140" t="s">
        <v>100</v>
      </c>
      <c r="T11" s="141"/>
      <c r="U11" s="45" t="s">
        <v>65</v>
      </c>
      <c r="V11" s="153"/>
      <c r="W11" s="156"/>
    </row>
    <row r="12" spans="1:24" ht="16.5" customHeight="1" x14ac:dyDescent="0.25">
      <c r="A12" s="146"/>
      <c r="B12" s="148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54"/>
      <c r="W12" s="157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67">
        <v>11</v>
      </c>
      <c r="L13" s="67">
        <v>12</v>
      </c>
      <c r="M13" s="67">
        <v>11</v>
      </c>
      <c r="N13" s="67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0</v>
      </c>
      <c r="G14" s="37">
        <v>0</v>
      </c>
      <c r="H14" s="37">
        <v>15</v>
      </c>
      <c r="I14" s="68">
        <v>81.261127033454471</v>
      </c>
      <c r="J14" s="37">
        <v>15</v>
      </c>
      <c r="K14" s="32">
        <v>22.413224248328831</v>
      </c>
      <c r="L14" s="37">
        <v>30</v>
      </c>
      <c r="M14" s="37">
        <v>0</v>
      </c>
      <c r="N14" s="37">
        <v>15</v>
      </c>
      <c r="O14" s="37">
        <v>0</v>
      </c>
      <c r="P14" s="37">
        <v>5</v>
      </c>
      <c r="Q14" s="62"/>
      <c r="R14" s="26"/>
      <c r="S14" s="38"/>
      <c r="T14" s="26"/>
      <c r="U14" s="26">
        <f>D14+F14+H14+J14+L14+N14+P14-R14-T14</f>
        <v>95</v>
      </c>
      <c r="V14" s="30">
        <f>ROUND(U14/71,2)</f>
        <v>1.34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0</v>
      </c>
      <c r="G15" s="37">
        <v>0</v>
      </c>
      <c r="H15" s="37">
        <v>15</v>
      </c>
      <c r="I15" s="65">
        <v>89.009535016900159</v>
      </c>
      <c r="J15" s="37">
        <v>15</v>
      </c>
      <c r="K15" s="32">
        <v>22.772734826071652</v>
      </c>
      <c r="L15" s="37">
        <v>30</v>
      </c>
      <c r="M15" s="37">
        <v>0</v>
      </c>
      <c r="N15" s="37">
        <v>15</v>
      </c>
      <c r="O15" s="37">
        <v>0</v>
      </c>
      <c r="P15" s="37">
        <v>5</v>
      </c>
      <c r="Q15" s="62"/>
      <c r="R15" s="26"/>
      <c r="S15" s="38"/>
      <c r="T15" s="26"/>
      <c r="U15" s="26">
        <f t="shared" ref="U15:U78" si="1">D15+F15+H15+J15+L15+N15+P15-R15-T15</f>
        <v>95</v>
      </c>
      <c r="V15" s="30">
        <f t="shared" ref="V15:V78" si="2">ROUND(U15/71,2)</f>
        <v>1.34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0</v>
      </c>
      <c r="G16" s="37">
        <v>0</v>
      </c>
      <c r="H16" s="37">
        <v>15</v>
      </c>
      <c r="I16" s="65">
        <v>81.99700979040108</v>
      </c>
      <c r="J16" s="37">
        <v>15</v>
      </c>
      <c r="K16" s="32">
        <v>22.913296296671039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/>
      <c r="R16" s="26"/>
      <c r="S16" s="38"/>
      <c r="T16" s="26"/>
      <c r="U16" s="26">
        <f t="shared" si="1"/>
        <v>95</v>
      </c>
      <c r="V16" s="30">
        <f t="shared" si="2"/>
        <v>1.34</v>
      </c>
      <c r="W16" s="33" t="s">
        <v>82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0</v>
      </c>
      <c r="G17" s="37">
        <v>0</v>
      </c>
      <c r="H17" s="37">
        <v>15</v>
      </c>
      <c r="I17" s="65">
        <v>83.687857056035</v>
      </c>
      <c r="J17" s="37">
        <v>15</v>
      </c>
      <c r="K17" s="32">
        <v>17.154086620715926</v>
      </c>
      <c r="L17" s="37">
        <v>0</v>
      </c>
      <c r="M17" s="37">
        <v>0</v>
      </c>
      <c r="N17" s="37">
        <v>15</v>
      </c>
      <c r="O17" s="37">
        <v>0</v>
      </c>
      <c r="P17" s="37">
        <v>5</v>
      </c>
      <c r="Q17" s="62"/>
      <c r="R17" s="26"/>
      <c r="S17" s="38"/>
      <c r="T17" s="26"/>
      <c r="U17" s="26">
        <f t="shared" si="1"/>
        <v>65</v>
      </c>
      <c r="V17" s="30">
        <f t="shared" si="2"/>
        <v>0.92</v>
      </c>
      <c r="W17" s="33" t="s">
        <v>81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0</v>
      </c>
      <c r="G18" s="37">
        <v>0</v>
      </c>
      <c r="H18" s="37">
        <v>15</v>
      </c>
      <c r="I18" s="65">
        <v>84.91439197212415</v>
      </c>
      <c r="J18" s="37">
        <v>15</v>
      </c>
      <c r="K18" s="32">
        <v>23.866088211504511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/>
      <c r="R18" s="26"/>
      <c r="S18" s="38"/>
      <c r="T18" s="26"/>
      <c r="U18" s="26">
        <f t="shared" si="1"/>
        <v>95</v>
      </c>
      <c r="V18" s="30">
        <f t="shared" si="2"/>
        <v>1.34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0</v>
      </c>
      <c r="G19" s="37">
        <v>0</v>
      </c>
      <c r="H19" s="37">
        <v>15</v>
      </c>
      <c r="I19" s="65">
        <v>81.93395736877747</v>
      </c>
      <c r="J19" s="37">
        <v>15</v>
      </c>
      <c r="K19" s="32">
        <v>23.402501248581402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/>
      <c r="R19" s="26"/>
      <c r="S19" s="38"/>
      <c r="T19" s="26"/>
      <c r="U19" s="26">
        <f t="shared" si="1"/>
        <v>95</v>
      </c>
      <c r="V19" s="30">
        <f t="shared" si="2"/>
        <v>1.34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0</v>
      </c>
      <c r="G20" s="37">
        <v>0</v>
      </c>
      <c r="H20" s="37">
        <v>15</v>
      </c>
      <c r="I20" s="65">
        <v>68.436991039911561</v>
      </c>
      <c r="J20" s="37">
        <v>0</v>
      </c>
      <c r="K20" s="32">
        <v>24.361330854048131</v>
      </c>
      <c r="L20" s="37">
        <v>30</v>
      </c>
      <c r="M20" s="37">
        <v>0</v>
      </c>
      <c r="N20" s="37">
        <v>15</v>
      </c>
      <c r="O20" s="37">
        <v>0</v>
      </c>
      <c r="P20" s="37">
        <v>5</v>
      </c>
      <c r="Q20" s="62"/>
      <c r="R20" s="26"/>
      <c r="S20" s="38"/>
      <c r="T20" s="26"/>
      <c r="U20" s="26">
        <f t="shared" si="1"/>
        <v>80</v>
      </c>
      <c r="V20" s="30">
        <f t="shared" si="2"/>
        <v>1.1299999999999999</v>
      </c>
      <c r="W20" s="33" t="s">
        <v>83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0</v>
      </c>
      <c r="G21" s="37">
        <v>0</v>
      </c>
      <c r="H21" s="37">
        <v>15</v>
      </c>
      <c r="I21" s="65">
        <v>80.04339558713059</v>
      </c>
      <c r="J21" s="37">
        <v>15</v>
      </c>
      <c r="K21" s="32">
        <v>19.070251303560031</v>
      </c>
      <c r="L21" s="37">
        <v>0</v>
      </c>
      <c r="M21" s="37">
        <v>1</v>
      </c>
      <c r="N21" s="37">
        <v>15</v>
      </c>
      <c r="O21" s="37">
        <v>0</v>
      </c>
      <c r="P21" s="37">
        <v>5</v>
      </c>
      <c r="Q21" s="62"/>
      <c r="R21" s="26"/>
      <c r="S21" s="38"/>
      <c r="T21" s="26"/>
      <c r="U21" s="26">
        <f t="shared" si="1"/>
        <v>65</v>
      </c>
      <c r="V21" s="30">
        <f>ROUND(U21/71,2)</f>
        <v>0.92</v>
      </c>
      <c r="W21" s="33" t="s">
        <v>81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0</v>
      </c>
      <c r="G22" s="37">
        <v>0</v>
      </c>
      <c r="H22" s="37">
        <v>15</v>
      </c>
      <c r="I22" s="65">
        <v>65.330828685421537</v>
      </c>
      <c r="J22" s="37">
        <v>0</v>
      </c>
      <c r="K22" s="32">
        <v>16.418915183093276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/>
      <c r="R22" s="26"/>
      <c r="S22" s="38"/>
      <c r="T22" s="26"/>
      <c r="U22" s="26">
        <f t="shared" si="1"/>
        <v>40</v>
      </c>
      <c r="V22" s="30">
        <f t="shared" si="2"/>
        <v>0.56000000000000005</v>
      </c>
      <c r="W22" s="33" t="s">
        <v>84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0</v>
      </c>
      <c r="G23" s="37">
        <v>0</v>
      </c>
      <c r="H23" s="37">
        <v>15</v>
      </c>
      <c r="I23" s="65">
        <v>79.908748988518212</v>
      </c>
      <c r="J23" s="37">
        <v>5</v>
      </c>
      <c r="K23" s="32">
        <v>22.164208765903105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/>
      <c r="R23" s="26"/>
      <c r="S23" s="38"/>
      <c r="T23" s="26"/>
      <c r="U23" s="26">
        <f t="shared" si="1"/>
        <v>85</v>
      </c>
      <c r="V23" s="30">
        <f t="shared" si="2"/>
        <v>1.2</v>
      </c>
      <c r="W23" s="33" t="s">
        <v>83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0</v>
      </c>
      <c r="G24" s="37">
        <v>0</v>
      </c>
      <c r="H24" s="37">
        <v>15</v>
      </c>
      <c r="I24" s="65">
        <v>41.342212014502408</v>
      </c>
      <c r="J24" s="37">
        <v>0</v>
      </c>
      <c r="K24" s="32">
        <v>20.822662902154988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/>
      <c r="R24" s="26"/>
      <c r="S24" s="38"/>
      <c r="T24" s="26"/>
      <c r="U24" s="26">
        <f t="shared" si="1"/>
        <v>80</v>
      </c>
      <c r="V24" s="30">
        <f t="shared" si="2"/>
        <v>1.1299999999999999</v>
      </c>
      <c r="W24" s="33" t="s">
        <v>83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0</v>
      </c>
      <c r="G25" s="37">
        <v>0</v>
      </c>
      <c r="H25" s="37">
        <v>15</v>
      </c>
      <c r="I25" s="65">
        <v>73.420882274772865</v>
      </c>
      <c r="J25" s="37">
        <v>5</v>
      </c>
      <c r="K25" s="32">
        <v>19.625962511821136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/>
      <c r="R25" s="26"/>
      <c r="S25" s="38"/>
      <c r="T25" s="26"/>
      <c r="U25" s="26">
        <f t="shared" si="1"/>
        <v>55</v>
      </c>
      <c r="V25" s="30">
        <f t="shared" si="2"/>
        <v>0.77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0</v>
      </c>
      <c r="G26" s="37">
        <v>0</v>
      </c>
      <c r="H26" s="37">
        <v>15</v>
      </c>
      <c r="I26" s="65">
        <v>70.584106230756618</v>
      </c>
      <c r="J26" s="37">
        <v>5</v>
      </c>
      <c r="K26" s="32">
        <v>23.94486832754264</v>
      </c>
      <c r="L26" s="37">
        <v>30</v>
      </c>
      <c r="M26" s="37">
        <v>0</v>
      </c>
      <c r="N26" s="37">
        <v>15</v>
      </c>
      <c r="O26" s="37">
        <v>0</v>
      </c>
      <c r="P26" s="37">
        <v>5</v>
      </c>
      <c r="Q26" s="62"/>
      <c r="R26" s="26"/>
      <c r="S26" s="38"/>
      <c r="T26" s="26"/>
      <c r="U26" s="26">
        <f t="shared" si="1"/>
        <v>85</v>
      </c>
      <c r="V26" s="30">
        <f t="shared" si="2"/>
        <v>1.2</v>
      </c>
      <c r="W26" s="33" t="s">
        <v>83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0</v>
      </c>
      <c r="G27" s="37">
        <v>0</v>
      </c>
      <c r="H27" s="37">
        <v>15</v>
      </c>
      <c r="I27" s="65">
        <v>84.975778563251765</v>
      </c>
      <c r="J27" s="37">
        <v>15</v>
      </c>
      <c r="K27" s="32">
        <v>24.795589348519687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/>
      <c r="R27" s="26"/>
      <c r="S27" s="38"/>
      <c r="T27" s="26"/>
      <c r="U27" s="26">
        <f t="shared" si="1"/>
        <v>95</v>
      </c>
      <c r="V27" s="30">
        <f t="shared" si="2"/>
        <v>1.34</v>
      </c>
      <c r="W27" s="33" t="s">
        <v>82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0</v>
      </c>
      <c r="G28" s="37">
        <v>0</v>
      </c>
      <c r="H28" s="37">
        <v>15</v>
      </c>
      <c r="I28" s="65">
        <v>77.166970763865152</v>
      </c>
      <c r="J28" s="37">
        <v>5</v>
      </c>
      <c r="K28" s="32">
        <v>22.968702446621904</v>
      </c>
      <c r="L28" s="37">
        <v>30</v>
      </c>
      <c r="M28" s="37">
        <v>1</v>
      </c>
      <c r="N28" s="37">
        <v>15</v>
      </c>
      <c r="O28" s="37">
        <v>0</v>
      </c>
      <c r="P28" s="37">
        <v>5</v>
      </c>
      <c r="Q28" s="62"/>
      <c r="R28" s="26"/>
      <c r="S28" s="38"/>
      <c r="T28" s="26"/>
      <c r="U28" s="26">
        <f t="shared" si="1"/>
        <v>85</v>
      </c>
      <c r="V28" s="30">
        <f t="shared" si="2"/>
        <v>1.2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0</v>
      </c>
      <c r="G29" s="37">
        <v>0</v>
      </c>
      <c r="H29" s="37">
        <v>15</v>
      </c>
      <c r="I29" s="65">
        <v>73.239099786525202</v>
      </c>
      <c r="J29" s="37">
        <v>5</v>
      </c>
      <c r="K29" s="32">
        <v>18.497035675917608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/>
      <c r="R29" s="26"/>
      <c r="S29" s="38"/>
      <c r="T29" s="26"/>
      <c r="U29" s="26">
        <f t="shared" si="1"/>
        <v>55</v>
      </c>
      <c r="V29" s="30">
        <f t="shared" si="2"/>
        <v>0.77</v>
      </c>
      <c r="W29" s="33" t="s">
        <v>81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0</v>
      </c>
      <c r="G30" s="37">
        <v>0</v>
      </c>
      <c r="H30" s="37">
        <v>15</v>
      </c>
      <c r="I30" s="65">
        <v>75.775766921317356</v>
      </c>
      <c r="J30" s="37">
        <v>5</v>
      </c>
      <c r="K30" s="32">
        <v>25.322647056689018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/>
      <c r="R30" s="26"/>
      <c r="S30" s="38"/>
      <c r="T30" s="26"/>
      <c r="U30" s="26">
        <f t="shared" si="1"/>
        <v>85</v>
      </c>
      <c r="V30" s="30">
        <f t="shared" si="2"/>
        <v>1.2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0</v>
      </c>
      <c r="G31" s="37">
        <v>0</v>
      </c>
      <c r="H31" s="37">
        <v>15</v>
      </c>
      <c r="I31" s="65">
        <v>74.151364760175298</v>
      </c>
      <c r="J31" s="37">
        <v>5</v>
      </c>
      <c r="K31" s="32">
        <v>21.93878124906669</v>
      </c>
      <c r="L31" s="37">
        <v>30</v>
      </c>
      <c r="M31" s="37">
        <v>0</v>
      </c>
      <c r="N31" s="37">
        <v>15</v>
      </c>
      <c r="O31" s="37">
        <v>0</v>
      </c>
      <c r="P31" s="37">
        <v>5</v>
      </c>
      <c r="Q31" s="62"/>
      <c r="R31" s="26"/>
      <c r="S31" s="38"/>
      <c r="T31" s="26"/>
      <c r="U31" s="26">
        <f t="shared" si="1"/>
        <v>85</v>
      </c>
      <c r="V31" s="30">
        <f t="shared" si="2"/>
        <v>1.2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0</v>
      </c>
      <c r="G32" s="37">
        <v>0</v>
      </c>
      <c r="H32" s="37">
        <v>15</v>
      </c>
      <c r="I32" s="65">
        <v>87.547063460701381</v>
      </c>
      <c r="J32" s="37">
        <v>15</v>
      </c>
      <c r="K32" s="32">
        <v>24.538199603799555</v>
      </c>
      <c r="L32" s="37">
        <v>30</v>
      </c>
      <c r="M32" s="37">
        <v>1</v>
      </c>
      <c r="N32" s="37">
        <v>15</v>
      </c>
      <c r="O32" s="37">
        <v>0</v>
      </c>
      <c r="P32" s="37">
        <v>5</v>
      </c>
      <c r="Q32" s="62"/>
      <c r="R32" s="26"/>
      <c r="S32" s="38"/>
      <c r="T32" s="26"/>
      <c r="U32" s="26">
        <f t="shared" si="1"/>
        <v>95</v>
      </c>
      <c r="V32" s="30">
        <f t="shared" si="2"/>
        <v>1.34</v>
      </c>
      <c r="W32" s="33" t="s">
        <v>82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0</v>
      </c>
      <c r="G33" s="37">
        <v>0</v>
      </c>
      <c r="H33" s="37">
        <v>15</v>
      </c>
      <c r="I33" s="65">
        <v>88.448411426921695</v>
      </c>
      <c r="J33" s="37">
        <v>15</v>
      </c>
      <c r="K33" s="32">
        <v>23.098975507456945</v>
      </c>
      <c r="L33" s="37">
        <v>30</v>
      </c>
      <c r="M33" s="37">
        <v>0</v>
      </c>
      <c r="N33" s="37">
        <v>15</v>
      </c>
      <c r="O33" s="37">
        <v>0</v>
      </c>
      <c r="P33" s="37">
        <v>5</v>
      </c>
      <c r="Q33" s="62"/>
      <c r="R33" s="26"/>
      <c r="S33" s="38"/>
      <c r="T33" s="26"/>
      <c r="U33" s="26">
        <f t="shared" si="1"/>
        <v>95</v>
      </c>
      <c r="V33" s="30">
        <f t="shared" si="2"/>
        <v>1.34</v>
      </c>
      <c r="W33" s="33" t="s">
        <v>82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0</v>
      </c>
      <c r="G34" s="37">
        <v>0</v>
      </c>
      <c r="H34" s="37">
        <v>15</v>
      </c>
      <c r="I34" s="65">
        <v>61.661282793573079</v>
      </c>
      <c r="J34" s="37">
        <v>0</v>
      </c>
      <c r="K34" s="32">
        <v>21.381552691582169</v>
      </c>
      <c r="L34" s="37">
        <v>30</v>
      </c>
      <c r="M34" s="37">
        <v>0</v>
      </c>
      <c r="N34" s="37">
        <v>15</v>
      </c>
      <c r="O34" s="37">
        <v>0</v>
      </c>
      <c r="P34" s="37">
        <v>5</v>
      </c>
      <c r="Q34" s="62"/>
      <c r="R34" s="26"/>
      <c r="S34" s="38"/>
      <c r="T34" s="26"/>
      <c r="U34" s="26">
        <f t="shared" si="1"/>
        <v>80</v>
      </c>
      <c r="V34" s="30">
        <f t="shared" si="2"/>
        <v>1.1299999999999999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0</v>
      </c>
      <c r="G35" s="37">
        <v>0</v>
      </c>
      <c r="H35" s="37">
        <v>15</v>
      </c>
      <c r="I35" s="65">
        <v>54.236630686039547</v>
      </c>
      <c r="J35" s="37">
        <v>0</v>
      </c>
      <c r="K35" s="32">
        <v>20.543415522320124</v>
      </c>
      <c r="L35" s="37">
        <v>30</v>
      </c>
      <c r="M35" s="37">
        <v>1</v>
      </c>
      <c r="N35" s="37">
        <v>15</v>
      </c>
      <c r="O35" s="37">
        <v>0</v>
      </c>
      <c r="P35" s="37">
        <v>5</v>
      </c>
      <c r="Q35" s="62"/>
      <c r="R35" s="26"/>
      <c r="S35" s="38"/>
      <c r="T35" s="26"/>
      <c r="U35" s="26">
        <f t="shared" si="1"/>
        <v>80</v>
      </c>
      <c r="V35" s="30">
        <f t="shared" si="2"/>
        <v>1.1299999999999999</v>
      </c>
      <c r="W35" s="33" t="s">
        <v>83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0</v>
      </c>
      <c r="G36" s="37">
        <v>0</v>
      </c>
      <c r="H36" s="37">
        <v>15</v>
      </c>
      <c r="I36" s="65">
        <v>80.911440080139826</v>
      </c>
      <c r="J36" s="37">
        <v>15</v>
      </c>
      <c r="K36" s="32">
        <v>21.433699818568861</v>
      </c>
      <c r="L36" s="37">
        <v>30</v>
      </c>
      <c r="M36" s="37">
        <v>0</v>
      </c>
      <c r="N36" s="37">
        <v>15</v>
      </c>
      <c r="O36" s="37">
        <v>0</v>
      </c>
      <c r="P36" s="37">
        <v>5</v>
      </c>
      <c r="Q36" s="62"/>
      <c r="R36" s="26"/>
      <c r="S36" s="38"/>
      <c r="T36" s="26"/>
      <c r="U36" s="26">
        <f t="shared" si="1"/>
        <v>95</v>
      </c>
      <c r="V36" s="30">
        <f t="shared" si="2"/>
        <v>1.34</v>
      </c>
      <c r="W36" s="33" t="s">
        <v>82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0</v>
      </c>
      <c r="G37" s="37">
        <v>0</v>
      </c>
      <c r="H37" s="37">
        <v>15</v>
      </c>
      <c r="I37" s="65">
        <v>63.735293989632339</v>
      </c>
      <c r="J37" s="37">
        <v>0</v>
      </c>
      <c r="K37" s="32">
        <v>16.489759700137217</v>
      </c>
      <c r="L37" s="37">
        <v>0</v>
      </c>
      <c r="M37" s="37">
        <v>0</v>
      </c>
      <c r="N37" s="37">
        <v>15</v>
      </c>
      <c r="O37" s="37">
        <v>0</v>
      </c>
      <c r="P37" s="37">
        <v>5</v>
      </c>
      <c r="Q37" s="62"/>
      <c r="R37" s="26"/>
      <c r="S37" s="38"/>
      <c r="T37" s="26"/>
      <c r="U37" s="26">
        <f t="shared" si="1"/>
        <v>50</v>
      </c>
      <c r="V37" s="30">
        <f t="shared" si="2"/>
        <v>0.7</v>
      </c>
      <c r="W37" s="33" t="s">
        <v>81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0</v>
      </c>
      <c r="G38" s="37">
        <v>0</v>
      </c>
      <c r="H38" s="37">
        <v>15</v>
      </c>
      <c r="I38" s="65">
        <v>81.608143257621094</v>
      </c>
      <c r="J38" s="37">
        <v>15</v>
      </c>
      <c r="K38" s="32">
        <v>21.038321494190896</v>
      </c>
      <c r="L38" s="37">
        <v>30</v>
      </c>
      <c r="M38" s="37">
        <v>0</v>
      </c>
      <c r="N38" s="37">
        <v>15</v>
      </c>
      <c r="O38" s="37">
        <v>0</v>
      </c>
      <c r="P38" s="37">
        <v>5</v>
      </c>
      <c r="Q38" s="62"/>
      <c r="R38" s="26"/>
      <c r="S38" s="38"/>
      <c r="T38" s="26"/>
      <c r="U38" s="26">
        <f t="shared" si="1"/>
        <v>95</v>
      </c>
      <c r="V38" s="30">
        <f t="shared" si="2"/>
        <v>1.34</v>
      </c>
      <c r="W38" s="33" t="s">
        <v>82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0</v>
      </c>
      <c r="G39" s="37">
        <v>0</v>
      </c>
      <c r="H39" s="37">
        <v>15</v>
      </c>
      <c r="I39" s="65">
        <v>83.455660338641223</v>
      </c>
      <c r="J39" s="37">
        <v>15</v>
      </c>
      <c r="K39" s="32">
        <v>22.025042433826322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/>
      <c r="R39" s="26"/>
      <c r="S39" s="38"/>
      <c r="T39" s="26"/>
      <c r="U39" s="26">
        <f t="shared" si="1"/>
        <v>95</v>
      </c>
      <c r="V39" s="30">
        <f t="shared" si="2"/>
        <v>1.34</v>
      </c>
      <c r="W39" s="33" t="s">
        <v>82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0</v>
      </c>
      <c r="G40" s="37">
        <v>0</v>
      </c>
      <c r="H40" s="37">
        <v>15</v>
      </c>
      <c r="I40" s="65">
        <v>85.022448171134286</v>
      </c>
      <c r="J40" s="37">
        <v>15</v>
      </c>
      <c r="K40" s="32">
        <v>19.01447739763487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/>
      <c r="R40" s="26"/>
      <c r="S40" s="38"/>
      <c r="T40" s="26"/>
      <c r="U40" s="26">
        <f t="shared" si="1"/>
        <v>65</v>
      </c>
      <c r="V40" s="30">
        <f t="shared" si="2"/>
        <v>0.92</v>
      </c>
      <c r="W40" s="33" t="s">
        <v>81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0</v>
      </c>
      <c r="G41" s="37">
        <v>0</v>
      </c>
      <c r="H41" s="37">
        <v>15</v>
      </c>
      <c r="I41" s="65">
        <v>86.133237247415209</v>
      </c>
      <c r="J41" s="37">
        <v>15</v>
      </c>
      <c r="K41" s="32">
        <v>24.433178532401097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/>
      <c r="R41" s="26"/>
      <c r="S41" s="38"/>
      <c r="T41" s="26"/>
      <c r="U41" s="26">
        <f t="shared" si="1"/>
        <v>95</v>
      </c>
      <c r="V41" s="30">
        <f t="shared" si="2"/>
        <v>1.34</v>
      </c>
      <c r="W41" s="33" t="s">
        <v>82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0</v>
      </c>
      <c r="G42" s="37">
        <v>0</v>
      </c>
      <c r="H42" s="37">
        <v>15</v>
      </c>
      <c r="I42" s="65">
        <v>78.926773212884711</v>
      </c>
      <c r="J42" s="37">
        <v>5</v>
      </c>
      <c r="K42" s="32">
        <v>19.824289233515664</v>
      </c>
      <c r="L42" s="37">
        <v>0</v>
      </c>
      <c r="M42" s="37">
        <v>1</v>
      </c>
      <c r="N42" s="37">
        <v>15</v>
      </c>
      <c r="O42" s="37">
        <v>0</v>
      </c>
      <c r="P42" s="37">
        <v>5</v>
      </c>
      <c r="Q42" s="62"/>
      <c r="R42" s="26"/>
      <c r="S42" s="38"/>
      <c r="T42" s="26"/>
      <c r="U42" s="26">
        <f t="shared" si="1"/>
        <v>55</v>
      </c>
      <c r="V42" s="30">
        <f t="shared" si="2"/>
        <v>0.77</v>
      </c>
      <c r="W42" s="33" t="s">
        <v>81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0</v>
      </c>
      <c r="G43" s="37">
        <v>0</v>
      </c>
      <c r="H43" s="37">
        <v>15</v>
      </c>
      <c r="I43" s="65">
        <v>81.249294266292509</v>
      </c>
      <c r="J43" s="37">
        <v>15</v>
      </c>
      <c r="K43" s="32">
        <v>19.036426487948713</v>
      </c>
      <c r="L43" s="37">
        <v>0</v>
      </c>
      <c r="M43" s="37">
        <v>1</v>
      </c>
      <c r="N43" s="37">
        <v>15</v>
      </c>
      <c r="O43" s="37">
        <v>0</v>
      </c>
      <c r="P43" s="37">
        <v>5</v>
      </c>
      <c r="Q43" s="62"/>
      <c r="R43" s="26"/>
      <c r="S43" s="38"/>
      <c r="T43" s="26"/>
      <c r="U43" s="26">
        <f t="shared" si="1"/>
        <v>65</v>
      </c>
      <c r="V43" s="30">
        <f t="shared" si="2"/>
        <v>0.92</v>
      </c>
      <c r="W43" s="33" t="s">
        <v>81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0</v>
      </c>
      <c r="G44" s="37">
        <v>0</v>
      </c>
      <c r="H44" s="37">
        <v>15</v>
      </c>
      <c r="I44" s="65">
        <v>90.157749201907251</v>
      </c>
      <c r="J44" s="37">
        <v>15</v>
      </c>
      <c r="K44" s="32">
        <v>20.003378399692409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/>
      <c r="R44" s="26"/>
      <c r="S44" s="38"/>
      <c r="T44" s="26"/>
      <c r="U44" s="26">
        <f t="shared" si="1"/>
        <v>95</v>
      </c>
      <c r="V44" s="30">
        <f t="shared" si="2"/>
        <v>1.34</v>
      </c>
      <c r="W44" s="33" t="s">
        <v>82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0</v>
      </c>
      <c r="G45" s="37">
        <v>0</v>
      </c>
      <c r="H45" s="37">
        <v>15</v>
      </c>
      <c r="I45" s="65">
        <v>79.080371495347862</v>
      </c>
      <c r="J45" s="37">
        <v>5</v>
      </c>
      <c r="K45" s="32">
        <v>20.265255726086238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/>
      <c r="R45" s="26"/>
      <c r="S45" s="38"/>
      <c r="T45" s="26"/>
      <c r="U45" s="26">
        <f t="shared" si="1"/>
        <v>85</v>
      </c>
      <c r="V45" s="30">
        <f t="shared" si="2"/>
        <v>1.2</v>
      </c>
      <c r="W45" s="33" t="s">
        <v>83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0</v>
      </c>
      <c r="G46" s="37">
        <v>0</v>
      </c>
      <c r="H46" s="37">
        <v>15</v>
      </c>
      <c r="I46" s="65">
        <v>88.880003178233707</v>
      </c>
      <c r="J46" s="37">
        <v>15</v>
      </c>
      <c r="K46" s="32">
        <v>19.927964118876591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/>
      <c r="R46" s="26"/>
      <c r="S46" s="38"/>
      <c r="T46" s="26"/>
      <c r="U46" s="26">
        <f t="shared" si="1"/>
        <v>65</v>
      </c>
      <c r="V46" s="30">
        <f t="shared" si="2"/>
        <v>0.92</v>
      </c>
      <c r="W46" s="33" t="s">
        <v>81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0</v>
      </c>
      <c r="G47" s="37">
        <v>0</v>
      </c>
      <c r="H47" s="37">
        <v>15</v>
      </c>
      <c r="I47" s="65">
        <v>64.06486681022939</v>
      </c>
      <c r="J47" s="37">
        <v>0</v>
      </c>
      <c r="K47" s="32">
        <v>17.459633891123424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/>
      <c r="R47" s="26"/>
      <c r="S47" s="38"/>
      <c r="T47" s="26"/>
      <c r="U47" s="26">
        <f t="shared" si="1"/>
        <v>50</v>
      </c>
      <c r="V47" s="30">
        <f t="shared" si="2"/>
        <v>0.7</v>
      </c>
      <c r="W47" s="33" t="s">
        <v>81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0</v>
      </c>
      <c r="G48" s="37">
        <v>0</v>
      </c>
      <c r="H48" s="37">
        <v>15</v>
      </c>
      <c r="I48" s="65">
        <v>77.275814346098116</v>
      </c>
      <c r="J48" s="37">
        <v>5</v>
      </c>
      <c r="K48" s="32">
        <v>17.82766447750776</v>
      </c>
      <c r="L48" s="37">
        <v>0</v>
      </c>
      <c r="M48" s="37">
        <v>0</v>
      </c>
      <c r="N48" s="37">
        <v>15</v>
      </c>
      <c r="O48" s="37">
        <v>0</v>
      </c>
      <c r="P48" s="37">
        <v>5</v>
      </c>
      <c r="Q48" s="62"/>
      <c r="R48" s="26"/>
      <c r="S48" s="38"/>
      <c r="T48" s="26"/>
      <c r="U48" s="26">
        <f t="shared" si="1"/>
        <v>55</v>
      </c>
      <c r="V48" s="30">
        <f t="shared" si="2"/>
        <v>0.77</v>
      </c>
      <c r="W48" s="33" t="s">
        <v>81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0</v>
      </c>
      <c r="G49" s="37">
        <v>0</v>
      </c>
      <c r="H49" s="37">
        <v>15</v>
      </c>
      <c r="I49" s="65">
        <v>77.99270752313609</v>
      </c>
      <c r="J49" s="37">
        <v>5</v>
      </c>
      <c r="K49" s="32">
        <v>21.295453139973546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/>
      <c r="R49" s="26"/>
      <c r="S49" s="38"/>
      <c r="T49" s="26"/>
      <c r="U49" s="26">
        <f t="shared" si="1"/>
        <v>85</v>
      </c>
      <c r="V49" s="30">
        <f t="shared" si="2"/>
        <v>1.2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0</v>
      </c>
      <c r="G50" s="37">
        <v>0</v>
      </c>
      <c r="H50" s="37">
        <v>15</v>
      </c>
      <c r="I50" s="65">
        <v>83.309173315104715</v>
      </c>
      <c r="J50" s="37">
        <v>15</v>
      </c>
      <c r="K50" s="32">
        <v>21.519976170690182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/>
      <c r="R50" s="26"/>
      <c r="S50" s="38"/>
      <c r="T50" s="26"/>
      <c r="U50" s="26">
        <f t="shared" si="1"/>
        <v>95</v>
      </c>
      <c r="V50" s="30">
        <f t="shared" si="2"/>
        <v>1.34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0</v>
      </c>
      <c r="G51" s="37">
        <v>0</v>
      </c>
      <c r="H51" s="37">
        <v>15</v>
      </c>
      <c r="I51" s="65">
        <v>81.238444026649987</v>
      </c>
      <c r="J51" s="37">
        <v>15</v>
      </c>
      <c r="K51" s="32">
        <v>19.835613706300677</v>
      </c>
      <c r="L51" s="37">
        <v>0</v>
      </c>
      <c r="M51" s="37">
        <v>0</v>
      </c>
      <c r="N51" s="37">
        <v>15</v>
      </c>
      <c r="O51" s="37">
        <v>0</v>
      </c>
      <c r="P51" s="37">
        <v>5</v>
      </c>
      <c r="Q51" s="62"/>
      <c r="R51" s="26"/>
      <c r="S51" s="38"/>
      <c r="T51" s="26"/>
      <c r="U51" s="26">
        <f t="shared" si="1"/>
        <v>65</v>
      </c>
      <c r="V51" s="30">
        <f t="shared" si="2"/>
        <v>0.92</v>
      </c>
      <c r="W51" s="33" t="s">
        <v>81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0</v>
      </c>
      <c r="G52" s="37">
        <v>0</v>
      </c>
      <c r="H52" s="37">
        <v>15</v>
      </c>
      <c r="I52" s="65">
        <v>58.783810708735317</v>
      </c>
      <c r="J52" s="37">
        <v>0</v>
      </c>
      <c r="K52" s="32">
        <v>23.83759648162895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/>
      <c r="R52" s="26"/>
      <c r="S52" s="38"/>
      <c r="T52" s="26"/>
      <c r="U52" s="26">
        <f t="shared" si="1"/>
        <v>80</v>
      </c>
      <c r="V52" s="30">
        <f t="shared" si="2"/>
        <v>1.1299999999999999</v>
      </c>
      <c r="W52" s="33" t="s">
        <v>83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0</v>
      </c>
      <c r="G53" s="37">
        <v>0</v>
      </c>
      <c r="H53" s="37">
        <v>15</v>
      </c>
      <c r="I53" s="65">
        <v>95.728940520706601</v>
      </c>
      <c r="J53" s="37">
        <v>15</v>
      </c>
      <c r="K53" s="32">
        <v>27.490084808439285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/>
      <c r="R53" s="26"/>
      <c r="S53" s="38"/>
      <c r="T53" s="26"/>
      <c r="U53" s="26">
        <f t="shared" si="1"/>
        <v>95</v>
      </c>
      <c r="V53" s="30">
        <f t="shared" si="2"/>
        <v>1.34</v>
      </c>
      <c r="W53" s="33" t="s">
        <v>82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0</v>
      </c>
      <c r="G54" s="37">
        <v>0</v>
      </c>
      <c r="H54" s="37">
        <v>15</v>
      </c>
      <c r="I54" s="65">
        <v>89.001777685303367</v>
      </c>
      <c r="J54" s="37">
        <v>15</v>
      </c>
      <c r="K54" s="32">
        <v>18.821825954145069</v>
      </c>
      <c r="L54" s="37">
        <v>0</v>
      </c>
      <c r="M54" s="37">
        <v>1</v>
      </c>
      <c r="N54" s="37">
        <v>15</v>
      </c>
      <c r="O54" s="37">
        <v>0</v>
      </c>
      <c r="P54" s="37">
        <v>5</v>
      </c>
      <c r="Q54" s="62"/>
      <c r="R54" s="26"/>
      <c r="S54" s="38"/>
      <c r="T54" s="26"/>
      <c r="U54" s="26">
        <f t="shared" si="1"/>
        <v>65</v>
      </c>
      <c r="V54" s="30">
        <f t="shared" si="2"/>
        <v>0.92</v>
      </c>
      <c r="W54" s="33" t="s">
        <v>81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0</v>
      </c>
      <c r="G55" s="37">
        <v>0</v>
      </c>
      <c r="H55" s="37">
        <v>15</v>
      </c>
      <c r="I55" s="65">
        <v>76.05685690380443</v>
      </c>
      <c r="J55" s="37">
        <v>5</v>
      </c>
      <c r="K55" s="32">
        <v>22.391222857401356</v>
      </c>
      <c r="L55" s="37">
        <v>30</v>
      </c>
      <c r="M55" s="37">
        <v>0</v>
      </c>
      <c r="N55" s="37">
        <v>15</v>
      </c>
      <c r="O55" s="37">
        <v>0</v>
      </c>
      <c r="P55" s="37">
        <v>5</v>
      </c>
      <c r="Q55" s="62"/>
      <c r="R55" s="26"/>
      <c r="S55" s="38"/>
      <c r="T55" s="26"/>
      <c r="U55" s="26">
        <f t="shared" si="1"/>
        <v>85</v>
      </c>
      <c r="V55" s="30">
        <f t="shared" si="2"/>
        <v>1.2</v>
      </c>
      <c r="W55" s="33" t="s">
        <v>83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0</v>
      </c>
      <c r="G56" s="37">
        <v>0</v>
      </c>
      <c r="H56" s="37">
        <v>15</v>
      </c>
      <c r="I56" s="65">
        <v>76.327402250596705</v>
      </c>
      <c r="J56" s="37">
        <v>5</v>
      </c>
      <c r="K56" s="32">
        <v>25.907112401801331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/>
      <c r="R56" s="26"/>
      <c r="S56" s="38"/>
      <c r="T56" s="26"/>
      <c r="U56" s="26">
        <f t="shared" si="1"/>
        <v>85</v>
      </c>
      <c r="V56" s="30">
        <f t="shared" si="2"/>
        <v>1.2</v>
      </c>
      <c r="W56" s="33" t="s">
        <v>83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0</v>
      </c>
      <c r="G57" s="37">
        <v>0</v>
      </c>
      <c r="H57" s="37">
        <v>15</v>
      </c>
      <c r="I57" s="65">
        <v>63.305510775257623</v>
      </c>
      <c r="J57" s="37">
        <v>0</v>
      </c>
      <c r="K57" s="32">
        <v>16.544349258855952</v>
      </c>
      <c r="L57" s="37">
        <v>0</v>
      </c>
      <c r="M57" s="37">
        <v>2</v>
      </c>
      <c r="N57" s="37">
        <v>5</v>
      </c>
      <c r="O57" s="37">
        <v>0</v>
      </c>
      <c r="P57" s="37">
        <v>5</v>
      </c>
      <c r="Q57" s="62"/>
      <c r="R57" s="26"/>
      <c r="S57" s="38"/>
      <c r="T57" s="26"/>
      <c r="U57" s="26">
        <f t="shared" si="1"/>
        <v>40</v>
      </c>
      <c r="V57" s="30">
        <f t="shared" si="2"/>
        <v>0.56000000000000005</v>
      </c>
      <c r="W57" s="33" t="s">
        <v>84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0</v>
      </c>
      <c r="G58" s="37">
        <v>0</v>
      </c>
      <c r="H58" s="37">
        <v>15</v>
      </c>
      <c r="I58" s="65">
        <v>80.64237419873615</v>
      </c>
      <c r="J58" s="37">
        <v>15</v>
      </c>
      <c r="K58" s="32">
        <v>19.735696673444668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/>
      <c r="R58" s="26"/>
      <c r="S58" s="38"/>
      <c r="T58" s="26"/>
      <c r="U58" s="26">
        <f t="shared" si="1"/>
        <v>65</v>
      </c>
      <c r="V58" s="30">
        <f t="shared" si="2"/>
        <v>0.92</v>
      </c>
      <c r="W58" s="33" t="s">
        <v>81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0</v>
      </c>
      <c r="G59" s="37">
        <v>0</v>
      </c>
      <c r="H59" s="37">
        <v>15</v>
      </c>
      <c r="I59" s="65">
        <v>80.596421513555228</v>
      </c>
      <c r="J59" s="37">
        <v>15</v>
      </c>
      <c r="K59" s="32">
        <v>15.866302576312014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/>
      <c r="R59" s="26"/>
      <c r="S59" s="38"/>
      <c r="T59" s="26"/>
      <c r="U59" s="26">
        <f t="shared" si="1"/>
        <v>65</v>
      </c>
      <c r="V59" s="30">
        <f t="shared" si="2"/>
        <v>0.92</v>
      </c>
      <c r="W59" s="33" t="s">
        <v>81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0</v>
      </c>
      <c r="G60" s="37">
        <v>0</v>
      </c>
      <c r="H60" s="37">
        <v>15</v>
      </c>
      <c r="I60" s="65">
        <v>87.095713438341406</v>
      </c>
      <c r="J60" s="37">
        <v>15</v>
      </c>
      <c r="K60" s="32">
        <v>24.375435485801724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/>
      <c r="R60" s="26"/>
      <c r="S60" s="38"/>
      <c r="T60" s="26"/>
      <c r="U60" s="26">
        <f t="shared" si="1"/>
        <v>95</v>
      </c>
      <c r="V60" s="30">
        <f t="shared" si="2"/>
        <v>1.34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0</v>
      </c>
      <c r="G61" s="37">
        <v>0</v>
      </c>
      <c r="H61" s="37">
        <v>15</v>
      </c>
      <c r="I61" s="65">
        <v>50.554272728579519</v>
      </c>
      <c r="J61" s="37">
        <v>0</v>
      </c>
      <c r="K61" s="32">
        <v>21.471266275754346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/>
      <c r="R61" s="26"/>
      <c r="S61" s="38"/>
      <c r="T61" s="26"/>
      <c r="U61" s="26">
        <f t="shared" si="1"/>
        <v>80</v>
      </c>
      <c r="V61" s="30">
        <f t="shared" si="2"/>
        <v>1.1299999999999999</v>
      </c>
      <c r="W61" s="33" t="s">
        <v>83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0</v>
      </c>
      <c r="G62" s="37">
        <v>0</v>
      </c>
      <c r="H62" s="37">
        <v>15</v>
      </c>
      <c r="I62" s="65">
        <v>71.747370443223573</v>
      </c>
      <c r="J62" s="37">
        <v>5</v>
      </c>
      <c r="K62" s="32">
        <v>17.329345181193549</v>
      </c>
      <c r="L62" s="37">
        <v>0</v>
      </c>
      <c r="M62" s="37">
        <v>0</v>
      </c>
      <c r="N62" s="37">
        <v>15</v>
      </c>
      <c r="O62" s="37">
        <v>0</v>
      </c>
      <c r="P62" s="37">
        <v>5</v>
      </c>
      <c r="Q62" s="62"/>
      <c r="R62" s="26"/>
      <c r="S62" s="38"/>
      <c r="T62" s="26"/>
      <c r="U62" s="26">
        <f t="shared" si="1"/>
        <v>55</v>
      </c>
      <c r="V62" s="30">
        <f t="shared" si="2"/>
        <v>0.77</v>
      </c>
      <c r="W62" s="33" t="s">
        <v>81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0</v>
      </c>
      <c r="G63" s="37">
        <v>0</v>
      </c>
      <c r="H63" s="37">
        <v>15</v>
      </c>
      <c r="I63" s="65">
        <v>76.895466617849195</v>
      </c>
      <c r="J63" s="37">
        <v>5</v>
      </c>
      <c r="K63" s="32">
        <v>19.313986624343592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/>
      <c r="R63" s="26"/>
      <c r="S63" s="38"/>
      <c r="T63" s="26"/>
      <c r="U63" s="26">
        <f t="shared" si="1"/>
        <v>55</v>
      </c>
      <c r="V63" s="30">
        <f t="shared" si="2"/>
        <v>0.77</v>
      </c>
      <c r="W63" s="33" t="s">
        <v>81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0</v>
      </c>
      <c r="G64" s="37">
        <v>0</v>
      </c>
      <c r="H64" s="37">
        <v>15</v>
      </c>
      <c r="I64" s="65">
        <v>74.078686262699492</v>
      </c>
      <c r="J64" s="37">
        <v>5</v>
      </c>
      <c r="K64" s="32">
        <v>23.409117379307482</v>
      </c>
      <c r="L64" s="37">
        <v>30</v>
      </c>
      <c r="M64" s="37">
        <v>0</v>
      </c>
      <c r="N64" s="37">
        <v>15</v>
      </c>
      <c r="O64" s="37">
        <v>0</v>
      </c>
      <c r="P64" s="37">
        <v>5</v>
      </c>
      <c r="Q64" s="62"/>
      <c r="R64" s="26"/>
      <c r="S64" s="38"/>
      <c r="T64" s="26"/>
      <c r="U64" s="26">
        <f t="shared" si="1"/>
        <v>85</v>
      </c>
      <c r="V64" s="30">
        <f t="shared" si="2"/>
        <v>1.2</v>
      </c>
      <c r="W64" s="33" t="s">
        <v>83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0</v>
      </c>
      <c r="G65" s="37">
        <v>0</v>
      </c>
      <c r="H65" s="37">
        <v>15</v>
      </c>
      <c r="I65" s="65">
        <v>94.687544851205359</v>
      </c>
      <c r="J65" s="37">
        <v>15</v>
      </c>
      <c r="K65" s="32">
        <v>17.427155743694804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2"/>
      <c r="R65" s="26"/>
      <c r="S65" s="38"/>
      <c r="T65" s="26"/>
      <c r="U65" s="26">
        <f t="shared" si="1"/>
        <v>65</v>
      </c>
      <c r="V65" s="30">
        <f t="shared" si="2"/>
        <v>0.92</v>
      </c>
      <c r="W65" s="33" t="s">
        <v>81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0</v>
      </c>
      <c r="G66" s="37">
        <v>0</v>
      </c>
      <c r="H66" s="37">
        <v>15</v>
      </c>
      <c r="I66" s="65">
        <v>81.806558018850239</v>
      </c>
      <c r="J66" s="37">
        <v>15</v>
      </c>
      <c r="K66" s="32">
        <v>18.537235580097494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/>
      <c r="R66" s="26"/>
      <c r="S66" s="38"/>
      <c r="T66" s="26"/>
      <c r="U66" s="26">
        <f t="shared" si="1"/>
        <v>65</v>
      </c>
      <c r="V66" s="30">
        <f t="shared" si="2"/>
        <v>0.92</v>
      </c>
      <c r="W66" s="33" t="s">
        <v>81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0</v>
      </c>
      <c r="G67" s="37">
        <v>0</v>
      </c>
      <c r="H67" s="37">
        <v>15</v>
      </c>
      <c r="I67" s="65">
        <v>87.928954509338723</v>
      </c>
      <c r="J67" s="37">
        <v>15</v>
      </c>
      <c r="K67" s="32">
        <v>16.326260185737965</v>
      </c>
      <c r="L67" s="37">
        <v>0</v>
      </c>
      <c r="M67" s="37">
        <v>0</v>
      </c>
      <c r="N67" s="37">
        <v>15</v>
      </c>
      <c r="O67" s="37">
        <v>0</v>
      </c>
      <c r="P67" s="37">
        <v>5</v>
      </c>
      <c r="Q67" s="62"/>
      <c r="R67" s="26"/>
      <c r="S67" s="38"/>
      <c r="T67" s="26"/>
      <c r="U67" s="26">
        <f t="shared" si="1"/>
        <v>65</v>
      </c>
      <c r="V67" s="30">
        <f t="shared" si="2"/>
        <v>0.92</v>
      </c>
      <c r="W67" s="33" t="s">
        <v>81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0</v>
      </c>
      <c r="G68" s="37">
        <v>0</v>
      </c>
      <c r="H68" s="37">
        <v>15</v>
      </c>
      <c r="I68" s="65">
        <v>74.2147546001178</v>
      </c>
      <c r="J68" s="37">
        <v>5</v>
      </c>
      <c r="K68" s="32">
        <v>20.172595831281452</v>
      </c>
      <c r="L68" s="37">
        <v>30</v>
      </c>
      <c r="M68" s="37">
        <v>1</v>
      </c>
      <c r="N68" s="37">
        <v>15</v>
      </c>
      <c r="O68" s="37">
        <v>0</v>
      </c>
      <c r="P68" s="37">
        <v>5</v>
      </c>
      <c r="Q68" s="62"/>
      <c r="R68" s="26"/>
      <c r="S68" s="38"/>
      <c r="T68" s="26"/>
      <c r="U68" s="26">
        <f t="shared" si="1"/>
        <v>85</v>
      </c>
      <c r="V68" s="30">
        <f t="shared" si="2"/>
        <v>1.2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0</v>
      </c>
      <c r="G69" s="37">
        <v>0</v>
      </c>
      <c r="H69" s="37">
        <v>15</v>
      </c>
      <c r="I69" s="65">
        <v>76.097991036785061</v>
      </c>
      <c r="J69" s="37">
        <v>5</v>
      </c>
      <c r="K69" s="32">
        <v>18.832349764707025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2"/>
      <c r="R69" s="26"/>
      <c r="S69" s="38"/>
      <c r="T69" s="26"/>
      <c r="U69" s="26">
        <f t="shared" si="1"/>
        <v>55</v>
      </c>
      <c r="V69" s="30">
        <f t="shared" si="2"/>
        <v>0.77</v>
      </c>
      <c r="W69" s="33" t="s">
        <v>81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0</v>
      </c>
      <c r="G70" s="37">
        <v>0</v>
      </c>
      <c r="H70" s="37">
        <v>15</v>
      </c>
      <c r="I70" s="65">
        <v>63.828900576390424</v>
      </c>
      <c r="J70" s="37">
        <v>0</v>
      </c>
      <c r="K70" s="32">
        <v>20.724859828202288</v>
      </c>
      <c r="L70" s="37">
        <v>30</v>
      </c>
      <c r="M70" s="37">
        <v>1</v>
      </c>
      <c r="N70" s="37">
        <v>15</v>
      </c>
      <c r="O70" s="37">
        <v>0</v>
      </c>
      <c r="P70" s="37">
        <v>5</v>
      </c>
      <c r="Q70" s="62"/>
      <c r="R70" s="26"/>
      <c r="S70" s="38"/>
      <c r="T70" s="26"/>
      <c r="U70" s="26">
        <f t="shared" si="1"/>
        <v>80</v>
      </c>
      <c r="V70" s="30">
        <f t="shared" si="2"/>
        <v>1.1299999999999999</v>
      </c>
      <c r="W70" s="33" t="s">
        <v>83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0</v>
      </c>
      <c r="G71" s="37">
        <v>0</v>
      </c>
      <c r="H71" s="37">
        <v>15</v>
      </c>
      <c r="I71" s="65">
        <v>90.388954576565069</v>
      </c>
      <c r="J71" s="37">
        <v>15</v>
      </c>
      <c r="K71" s="32">
        <v>23.508914330284085</v>
      </c>
      <c r="L71" s="37">
        <v>30</v>
      </c>
      <c r="M71" s="37">
        <v>0</v>
      </c>
      <c r="N71" s="37">
        <v>15</v>
      </c>
      <c r="O71" s="37">
        <v>0</v>
      </c>
      <c r="P71" s="37">
        <v>5</v>
      </c>
      <c r="Q71" s="62"/>
      <c r="R71" s="26"/>
      <c r="S71" s="38"/>
      <c r="T71" s="26"/>
      <c r="U71" s="26">
        <f t="shared" si="1"/>
        <v>95</v>
      </c>
      <c r="V71" s="30">
        <f t="shared" si="2"/>
        <v>1.34</v>
      </c>
      <c r="W71" s="33" t="s">
        <v>82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0</v>
      </c>
      <c r="G72" s="37">
        <v>0</v>
      </c>
      <c r="H72" s="37">
        <v>15</v>
      </c>
      <c r="I72" s="65">
        <v>82.348285510490044</v>
      </c>
      <c r="J72" s="37">
        <v>15</v>
      </c>
      <c r="K72" s="32">
        <v>16.064129363107256</v>
      </c>
      <c r="L72" s="37">
        <v>0</v>
      </c>
      <c r="M72" s="37">
        <v>0</v>
      </c>
      <c r="N72" s="37">
        <v>15</v>
      </c>
      <c r="O72" s="37">
        <v>0</v>
      </c>
      <c r="P72" s="37">
        <v>5</v>
      </c>
      <c r="Q72" s="62"/>
      <c r="R72" s="26"/>
      <c r="S72" s="38"/>
      <c r="T72" s="26"/>
      <c r="U72" s="26">
        <f t="shared" si="1"/>
        <v>65</v>
      </c>
      <c r="V72" s="30">
        <f t="shared" si="2"/>
        <v>0.92</v>
      </c>
      <c r="W72" s="33" t="s">
        <v>81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0</v>
      </c>
      <c r="G73" s="37">
        <v>0</v>
      </c>
      <c r="H73" s="37">
        <v>15</v>
      </c>
      <c r="I73" s="65">
        <v>86.66861773347334</v>
      </c>
      <c r="J73" s="37">
        <v>15</v>
      </c>
      <c r="K73" s="32">
        <v>20.040239622822948</v>
      </c>
      <c r="L73" s="37">
        <v>30</v>
      </c>
      <c r="M73" s="37">
        <v>1</v>
      </c>
      <c r="N73" s="37">
        <v>15</v>
      </c>
      <c r="O73" s="37">
        <v>0</v>
      </c>
      <c r="P73" s="37">
        <v>5</v>
      </c>
      <c r="Q73" s="62"/>
      <c r="R73" s="26"/>
      <c r="S73" s="38"/>
      <c r="T73" s="26"/>
      <c r="U73" s="26">
        <f t="shared" si="1"/>
        <v>95</v>
      </c>
      <c r="V73" s="30">
        <f t="shared" si="2"/>
        <v>1.34</v>
      </c>
      <c r="W73" s="33" t="s">
        <v>82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0</v>
      </c>
      <c r="G74" s="37">
        <v>0</v>
      </c>
      <c r="H74" s="37">
        <v>15</v>
      </c>
      <c r="I74" s="65">
        <v>87.693082050280978</v>
      </c>
      <c r="J74" s="37">
        <v>15</v>
      </c>
      <c r="K74" s="32">
        <v>22.938029440482424</v>
      </c>
      <c r="L74" s="37">
        <v>30</v>
      </c>
      <c r="M74" s="37">
        <v>1</v>
      </c>
      <c r="N74" s="37">
        <v>15</v>
      </c>
      <c r="O74" s="37">
        <v>0</v>
      </c>
      <c r="P74" s="37">
        <v>5</v>
      </c>
      <c r="Q74" s="62"/>
      <c r="R74" s="26"/>
      <c r="S74" s="38"/>
      <c r="T74" s="26"/>
      <c r="U74" s="26">
        <f t="shared" si="1"/>
        <v>95</v>
      </c>
      <c r="V74" s="30">
        <f t="shared" si="2"/>
        <v>1.34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0</v>
      </c>
      <c r="G75" s="37">
        <v>0</v>
      </c>
      <c r="H75" s="37">
        <v>15</v>
      </c>
      <c r="I75" s="65">
        <v>81.013161743625162</v>
      </c>
      <c r="J75" s="37">
        <v>15</v>
      </c>
      <c r="K75" s="32">
        <v>19.260292353052236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/>
      <c r="R75" s="26"/>
      <c r="S75" s="38"/>
      <c r="T75" s="26"/>
      <c r="U75" s="26">
        <f t="shared" si="1"/>
        <v>65</v>
      </c>
      <c r="V75" s="30">
        <f t="shared" si="2"/>
        <v>0.92</v>
      </c>
      <c r="W75" s="33" t="s">
        <v>81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0</v>
      </c>
      <c r="G76" s="37">
        <v>0</v>
      </c>
      <c r="H76" s="37">
        <v>15</v>
      </c>
      <c r="I76" s="65">
        <v>76.057916340965136</v>
      </c>
      <c r="J76" s="37">
        <v>5</v>
      </c>
      <c r="K76" s="32">
        <v>17.021794189215164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2"/>
      <c r="R76" s="26"/>
      <c r="S76" s="38"/>
      <c r="T76" s="26"/>
      <c r="U76" s="26">
        <f t="shared" si="1"/>
        <v>55</v>
      </c>
      <c r="V76" s="30">
        <f t="shared" si="2"/>
        <v>0.77</v>
      </c>
      <c r="W76" s="33" t="s">
        <v>81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0</v>
      </c>
      <c r="G77" s="37">
        <v>0</v>
      </c>
      <c r="H77" s="37">
        <v>15</v>
      </c>
      <c r="I77" s="65">
        <v>75.187415997181432</v>
      </c>
      <c r="J77" s="37">
        <v>5</v>
      </c>
      <c r="K77" s="32">
        <v>17.977908270508724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/>
      <c r="R77" s="26"/>
      <c r="S77" s="38"/>
      <c r="T77" s="26"/>
      <c r="U77" s="26">
        <f t="shared" si="1"/>
        <v>55</v>
      </c>
      <c r="V77" s="30">
        <f t="shared" si="2"/>
        <v>0.77</v>
      </c>
      <c r="W77" s="33" t="s">
        <v>81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0</v>
      </c>
      <c r="G78" s="37">
        <v>0</v>
      </c>
      <c r="H78" s="37">
        <v>15</v>
      </c>
      <c r="I78" s="65">
        <v>85.366222349362474</v>
      </c>
      <c r="J78" s="37">
        <v>15</v>
      </c>
      <c r="K78" s="32">
        <v>22.835581325532178</v>
      </c>
      <c r="L78" s="37">
        <v>30</v>
      </c>
      <c r="M78" s="37">
        <v>0</v>
      </c>
      <c r="N78" s="37">
        <v>15</v>
      </c>
      <c r="O78" s="37">
        <v>0</v>
      </c>
      <c r="P78" s="37">
        <v>5</v>
      </c>
      <c r="Q78" s="62"/>
      <c r="R78" s="26"/>
      <c r="S78" s="38"/>
      <c r="T78" s="26"/>
      <c r="U78" s="26">
        <f t="shared" si="1"/>
        <v>95</v>
      </c>
      <c r="V78" s="30">
        <f t="shared" si="2"/>
        <v>1.34</v>
      </c>
      <c r="W78" s="33" t="s">
        <v>82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0</v>
      </c>
      <c r="G79" s="37">
        <v>0</v>
      </c>
      <c r="H79" s="37">
        <v>15</v>
      </c>
      <c r="I79" s="65">
        <v>77.498470555296805</v>
      </c>
      <c r="J79" s="37">
        <v>5</v>
      </c>
      <c r="K79" s="32">
        <v>17.911720553033899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/>
      <c r="R79" s="26"/>
      <c r="S79" s="38"/>
      <c r="T79" s="26"/>
      <c r="U79" s="26">
        <f t="shared" ref="U79:U84" si="4">D79+F79+H79+J79+L79+N79+P79-R79-T79</f>
        <v>55</v>
      </c>
      <c r="V79" s="30">
        <f t="shared" ref="V79:V84" si="5">ROUND(U79/71,2)</f>
        <v>0.77</v>
      </c>
      <c r="W79" s="33" t="s">
        <v>81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0</v>
      </c>
      <c r="G80" s="37">
        <v>0</v>
      </c>
      <c r="H80" s="37">
        <v>15</v>
      </c>
      <c r="I80" s="65">
        <v>89.519535951904174</v>
      </c>
      <c r="J80" s="37">
        <v>15</v>
      </c>
      <c r="K80" s="32">
        <v>20.171195885447965</v>
      </c>
      <c r="L80" s="37">
        <v>30</v>
      </c>
      <c r="M80" s="37">
        <v>1</v>
      </c>
      <c r="N80" s="37">
        <v>15</v>
      </c>
      <c r="O80" s="37">
        <v>1</v>
      </c>
      <c r="P80" s="37">
        <v>0</v>
      </c>
      <c r="Q80" s="62"/>
      <c r="R80" s="26"/>
      <c r="S80" s="38"/>
      <c r="T80" s="26"/>
      <c r="U80" s="26">
        <f t="shared" si="4"/>
        <v>90</v>
      </c>
      <c r="V80" s="30">
        <f t="shared" si="5"/>
        <v>1.27</v>
      </c>
      <c r="W80" s="33" t="s">
        <v>83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0</v>
      </c>
      <c r="G81" s="37">
        <v>0</v>
      </c>
      <c r="H81" s="37">
        <v>15</v>
      </c>
      <c r="I81" s="65">
        <v>85.480491296890278</v>
      </c>
      <c r="J81" s="37">
        <v>15</v>
      </c>
      <c r="K81" s="32">
        <v>20.264748778575552</v>
      </c>
      <c r="L81" s="37">
        <v>30</v>
      </c>
      <c r="M81" s="37">
        <v>0</v>
      </c>
      <c r="N81" s="37">
        <v>15</v>
      </c>
      <c r="O81" s="37">
        <v>0</v>
      </c>
      <c r="P81" s="37">
        <v>5</v>
      </c>
      <c r="Q81" s="62"/>
      <c r="R81" s="26"/>
      <c r="S81" s="38"/>
      <c r="T81" s="26"/>
      <c r="U81" s="26">
        <f t="shared" si="4"/>
        <v>95</v>
      </c>
      <c r="V81" s="30">
        <f t="shared" si="5"/>
        <v>1.34</v>
      </c>
      <c r="W81" s="33" t="s">
        <v>82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0</v>
      </c>
      <c r="G82" s="37">
        <v>0</v>
      </c>
      <c r="H82" s="37">
        <v>15</v>
      </c>
      <c r="I82" s="65">
        <v>70.075750774974495</v>
      </c>
      <c r="J82" s="37">
        <v>5</v>
      </c>
      <c r="K82" s="32">
        <v>19.064198977505793</v>
      </c>
      <c r="L82" s="37">
        <v>0</v>
      </c>
      <c r="M82" s="37">
        <v>1</v>
      </c>
      <c r="N82" s="37">
        <v>15</v>
      </c>
      <c r="O82" s="37">
        <v>0</v>
      </c>
      <c r="P82" s="37">
        <v>5</v>
      </c>
      <c r="Q82" s="62"/>
      <c r="R82" s="26"/>
      <c r="S82" s="38"/>
      <c r="T82" s="26"/>
      <c r="U82" s="26">
        <f t="shared" si="4"/>
        <v>55</v>
      </c>
      <c r="V82" s="30">
        <f t="shared" si="5"/>
        <v>0.77</v>
      </c>
      <c r="W82" s="33" t="s">
        <v>81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0</v>
      </c>
      <c r="G83" s="37">
        <v>0</v>
      </c>
      <c r="H83" s="37">
        <v>15</v>
      </c>
      <c r="I83" s="65">
        <v>78.027825663265077</v>
      </c>
      <c r="J83" s="37">
        <v>5</v>
      </c>
      <c r="K83" s="32">
        <v>16.2253987033558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/>
      <c r="R83" s="26"/>
      <c r="S83" s="38"/>
      <c r="T83" s="26"/>
      <c r="U83" s="26">
        <f t="shared" si="4"/>
        <v>55</v>
      </c>
      <c r="V83" s="30">
        <f t="shared" si="5"/>
        <v>0.77</v>
      </c>
      <c r="W83" s="33" t="s">
        <v>81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0</v>
      </c>
      <c r="G84" s="37">
        <v>0</v>
      </c>
      <c r="H84" s="37">
        <v>15</v>
      </c>
      <c r="I84" s="65">
        <v>71.365470000098796</v>
      </c>
      <c r="J84" s="37">
        <v>5</v>
      </c>
      <c r="K84" s="32">
        <v>19.148271381483355</v>
      </c>
      <c r="L84" s="37">
        <v>0</v>
      </c>
      <c r="M84" s="37">
        <v>2</v>
      </c>
      <c r="N84" s="37">
        <v>5</v>
      </c>
      <c r="O84" s="37">
        <v>0</v>
      </c>
      <c r="P84" s="37">
        <v>5</v>
      </c>
      <c r="Q84" s="62"/>
      <c r="R84" s="26"/>
      <c r="S84" s="38"/>
      <c r="T84" s="26"/>
      <c r="U84" s="26">
        <f t="shared" si="4"/>
        <v>45</v>
      </c>
      <c r="V84" s="30">
        <f t="shared" si="5"/>
        <v>0.63</v>
      </c>
      <c r="W84" s="33" t="s">
        <v>81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Z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Y89"/>
  <sheetViews>
    <sheetView zoomScaleNormal="100" workbookViewId="0">
      <pane xSplit="2" ySplit="12" topLeftCell="C77" activePane="bottomRight" state="frozen"/>
      <selection pane="topRight" activeCell="C1" sqref="C1"/>
      <selection pane="bottomLeft" activeCell="A13" sqref="A13"/>
      <selection pane="bottomRight" activeCell="F14" sqref="F14:F8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42" t="s">
        <v>0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3"/>
      <c r="V7" s="142"/>
      <c r="W7" s="142"/>
    </row>
    <row r="8" spans="1:24" ht="15" customHeight="1" x14ac:dyDescent="0.3">
      <c r="A8" s="142" t="s">
        <v>109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3"/>
      <c r="V8" s="142"/>
      <c r="W8" s="142"/>
    </row>
    <row r="9" spans="1:24" ht="6.75" customHeight="1" x14ac:dyDescent="0.3">
      <c r="C9" s="9"/>
    </row>
    <row r="10" spans="1:24" ht="13.5" customHeight="1" x14ac:dyDescent="0.25">
      <c r="A10" s="144" t="s">
        <v>96</v>
      </c>
      <c r="B10" s="144" t="s">
        <v>4</v>
      </c>
      <c r="C10" s="149" t="s">
        <v>1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1"/>
      <c r="V10" s="152" t="s">
        <v>67</v>
      </c>
      <c r="W10" s="155" t="s">
        <v>112</v>
      </c>
    </row>
    <row r="11" spans="1:24" ht="114" customHeight="1" x14ac:dyDescent="0.25">
      <c r="A11" s="145"/>
      <c r="B11" s="147"/>
      <c r="C11" s="158" t="s">
        <v>90</v>
      </c>
      <c r="D11" s="158"/>
      <c r="E11" s="159" t="s">
        <v>91</v>
      </c>
      <c r="F11" s="159"/>
      <c r="G11" s="159" t="s">
        <v>80</v>
      </c>
      <c r="H11" s="159"/>
      <c r="I11" s="160" t="s">
        <v>87</v>
      </c>
      <c r="J11" s="160"/>
      <c r="K11" s="159" t="s">
        <v>2</v>
      </c>
      <c r="L11" s="159"/>
      <c r="M11" s="161" t="s">
        <v>92</v>
      </c>
      <c r="N11" s="162"/>
      <c r="O11" s="159" t="s">
        <v>69</v>
      </c>
      <c r="P11" s="163"/>
      <c r="Q11" s="140" t="s">
        <v>99</v>
      </c>
      <c r="R11" s="141"/>
      <c r="S11" s="140" t="s">
        <v>100</v>
      </c>
      <c r="T11" s="141"/>
      <c r="U11" s="45" t="s">
        <v>65</v>
      </c>
      <c r="V11" s="153"/>
      <c r="W11" s="156"/>
    </row>
    <row r="12" spans="1:24" ht="16.5" customHeight="1" x14ac:dyDescent="0.25">
      <c r="A12" s="146"/>
      <c r="B12" s="148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54"/>
      <c r="W12" s="157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67">
        <v>11</v>
      </c>
      <c r="L13" s="67">
        <v>12</v>
      </c>
      <c r="M13" s="67">
        <v>11</v>
      </c>
      <c r="N13" s="67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8">
        <v>81.261127033454471</v>
      </c>
      <c r="J14" s="37">
        <v>15</v>
      </c>
      <c r="K14" s="32">
        <v>22.413224248328831</v>
      </c>
      <c r="L14" s="37">
        <v>30</v>
      </c>
      <c r="M14" s="37">
        <v>0</v>
      </c>
      <c r="N14" s="37">
        <v>15</v>
      </c>
      <c r="O14" s="37">
        <v>0</v>
      </c>
      <c r="P14" s="37">
        <v>5</v>
      </c>
      <c r="Q14" s="62">
        <v>0</v>
      </c>
      <c r="R14" s="26">
        <v>0</v>
      </c>
      <c r="S14" s="38">
        <v>0</v>
      </c>
      <c r="T14" s="26">
        <v>0</v>
      </c>
      <c r="U14" s="26">
        <f>D14+F14+H14+J14+L14+N14+P14-R14-T14</f>
        <v>110</v>
      </c>
      <c r="V14" s="30">
        <f>ROUND(U14/71,2)</f>
        <v>1.55</v>
      </c>
      <c r="W14" s="33" t="s">
        <v>110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5">
        <v>89.009535016900159</v>
      </c>
      <c r="J15" s="37">
        <v>15</v>
      </c>
      <c r="K15" s="32">
        <v>22.772734826071652</v>
      </c>
      <c r="L15" s="37">
        <v>30</v>
      </c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D15+F15+H15+J15+L15+N15+P15-R15-T15</f>
        <v>110</v>
      </c>
      <c r="V15" s="30">
        <f t="shared" ref="V15:V78" si="2">ROUND(U15/71,2)</f>
        <v>1.55</v>
      </c>
      <c r="W15" s="33" t="s">
        <v>110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5">
        <v>81.99700979040108</v>
      </c>
      <c r="J16" s="37">
        <v>15</v>
      </c>
      <c r="K16" s="32">
        <v>22.913296296671039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>
        <v>0</v>
      </c>
      <c r="R16" s="26">
        <v>0</v>
      </c>
      <c r="S16" s="38">
        <v>0</v>
      </c>
      <c r="T16" s="26">
        <v>0</v>
      </c>
      <c r="U16" s="26">
        <f t="shared" si="1"/>
        <v>110</v>
      </c>
      <c r="V16" s="30">
        <f t="shared" si="2"/>
        <v>1.55</v>
      </c>
      <c r="W16" s="33" t="s">
        <v>110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5">
        <v>83.687857056035</v>
      </c>
      <c r="J17" s="37">
        <v>15</v>
      </c>
      <c r="K17" s="32">
        <v>17.154086620715926</v>
      </c>
      <c r="L17" s="37">
        <v>0</v>
      </c>
      <c r="M17" s="37">
        <v>0</v>
      </c>
      <c r="N17" s="37">
        <v>15</v>
      </c>
      <c r="O17" s="37">
        <v>0</v>
      </c>
      <c r="P17" s="37">
        <v>5</v>
      </c>
      <c r="Q17" s="62">
        <v>0</v>
      </c>
      <c r="R17" s="26">
        <v>0</v>
      </c>
      <c r="S17" s="38">
        <v>0</v>
      </c>
      <c r="T17" s="26">
        <v>0</v>
      </c>
      <c r="U17" s="26">
        <f t="shared" si="1"/>
        <v>80</v>
      </c>
      <c r="V17" s="30">
        <f t="shared" si="2"/>
        <v>1.1299999999999999</v>
      </c>
      <c r="W17" s="33" t="s">
        <v>81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5">
        <v>84.91439197212415</v>
      </c>
      <c r="J18" s="37">
        <v>15</v>
      </c>
      <c r="K18" s="32">
        <v>23.866088211504511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110</v>
      </c>
      <c r="V18" s="30">
        <f t="shared" si="2"/>
        <v>1.55</v>
      </c>
      <c r="W18" s="33" t="s">
        <v>110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5">
        <v>81.93395736877747</v>
      </c>
      <c r="J19" s="37">
        <v>15</v>
      </c>
      <c r="K19" s="32">
        <v>23.402501248581402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110</v>
      </c>
      <c r="V19" s="30">
        <f t="shared" si="2"/>
        <v>1.55</v>
      </c>
      <c r="W19" s="33" t="s">
        <v>110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5">
        <v>68.436991039911561</v>
      </c>
      <c r="J20" s="37">
        <v>0</v>
      </c>
      <c r="K20" s="32">
        <v>24.361330854048131</v>
      </c>
      <c r="L20" s="37">
        <v>30</v>
      </c>
      <c r="M20" s="37">
        <v>0</v>
      </c>
      <c r="N20" s="37">
        <v>15</v>
      </c>
      <c r="O20" s="37">
        <v>0</v>
      </c>
      <c r="P20" s="37">
        <v>5</v>
      </c>
      <c r="Q20" s="62">
        <v>0</v>
      </c>
      <c r="R20" s="26">
        <v>0</v>
      </c>
      <c r="S20" s="38">
        <v>0</v>
      </c>
      <c r="T20" s="26">
        <v>0</v>
      </c>
      <c r="U20" s="26">
        <f t="shared" si="1"/>
        <v>95</v>
      </c>
      <c r="V20" s="30">
        <f t="shared" si="2"/>
        <v>1.34</v>
      </c>
      <c r="W20" s="33" t="s">
        <v>83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5">
        <v>80.04339558713059</v>
      </c>
      <c r="J21" s="37">
        <v>15</v>
      </c>
      <c r="K21" s="32">
        <v>19.070251303560031</v>
      </c>
      <c r="L21" s="37">
        <v>0</v>
      </c>
      <c r="M21" s="37">
        <v>1</v>
      </c>
      <c r="N21" s="37">
        <v>15</v>
      </c>
      <c r="O21" s="37">
        <v>0</v>
      </c>
      <c r="P21" s="37">
        <v>5</v>
      </c>
      <c r="Q21" s="62">
        <v>0</v>
      </c>
      <c r="R21" s="26">
        <v>0</v>
      </c>
      <c r="S21" s="38">
        <v>0</v>
      </c>
      <c r="T21" s="26">
        <v>0</v>
      </c>
      <c r="U21" s="26">
        <f t="shared" si="1"/>
        <v>80</v>
      </c>
      <c r="V21" s="30">
        <f>ROUND(U21/71,2)</f>
        <v>1.1299999999999999</v>
      </c>
      <c r="W21" s="33" t="s">
        <v>81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65">
        <v>65.330828685421537</v>
      </c>
      <c r="J22" s="37">
        <v>0</v>
      </c>
      <c r="K22" s="32">
        <v>16.418915183093276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>
        <v>0</v>
      </c>
      <c r="R22" s="26">
        <v>0</v>
      </c>
      <c r="S22" s="38">
        <v>0</v>
      </c>
      <c r="T22" s="26">
        <v>0</v>
      </c>
      <c r="U22" s="26">
        <f t="shared" si="1"/>
        <v>55</v>
      </c>
      <c r="V22" s="30">
        <f t="shared" si="2"/>
        <v>0.77</v>
      </c>
      <c r="W22" s="33" t="s">
        <v>84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5">
        <v>79.908748988518212</v>
      </c>
      <c r="J23" s="37">
        <v>5</v>
      </c>
      <c r="K23" s="32">
        <v>22.164208765903105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100</v>
      </c>
      <c r="V23" s="30">
        <f t="shared" si="2"/>
        <v>1.41</v>
      </c>
      <c r="W23" s="33" t="s">
        <v>83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5">
        <v>41.342212014502408</v>
      </c>
      <c r="J24" s="37">
        <v>0</v>
      </c>
      <c r="K24" s="32">
        <v>20.822662902154988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>
        <v>0</v>
      </c>
      <c r="R24" s="26">
        <v>0</v>
      </c>
      <c r="S24" s="38">
        <v>0</v>
      </c>
      <c r="T24" s="26">
        <v>0</v>
      </c>
      <c r="U24" s="26">
        <f t="shared" si="1"/>
        <v>95</v>
      </c>
      <c r="V24" s="30">
        <f t="shared" si="2"/>
        <v>1.34</v>
      </c>
      <c r="W24" s="33" t="s">
        <v>83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5">
        <v>73.420882274772865</v>
      </c>
      <c r="J25" s="37">
        <v>5</v>
      </c>
      <c r="K25" s="32">
        <v>19.625962511821136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>
        <v>0</v>
      </c>
      <c r="R25" s="26">
        <v>0</v>
      </c>
      <c r="S25" s="38">
        <v>0</v>
      </c>
      <c r="T25" s="26">
        <v>0</v>
      </c>
      <c r="U25" s="26">
        <f t="shared" si="1"/>
        <v>70</v>
      </c>
      <c r="V25" s="30">
        <f t="shared" si="2"/>
        <v>0.99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5">
        <v>70.584106230756618</v>
      </c>
      <c r="J26" s="37">
        <v>5</v>
      </c>
      <c r="K26" s="32">
        <v>23.94486832754264</v>
      </c>
      <c r="L26" s="37">
        <v>30</v>
      </c>
      <c r="M26" s="37">
        <v>0</v>
      </c>
      <c r="N26" s="37">
        <v>15</v>
      </c>
      <c r="O26" s="37">
        <v>0</v>
      </c>
      <c r="P26" s="37">
        <v>5</v>
      </c>
      <c r="Q26" s="62">
        <v>0</v>
      </c>
      <c r="R26" s="26">
        <v>0</v>
      </c>
      <c r="S26" s="38">
        <v>0</v>
      </c>
      <c r="T26" s="26">
        <v>0</v>
      </c>
      <c r="U26" s="26">
        <f t="shared" si="1"/>
        <v>100</v>
      </c>
      <c r="V26" s="30">
        <f t="shared" si="2"/>
        <v>1.41</v>
      </c>
      <c r="W26" s="33" t="s">
        <v>83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5">
        <v>84.975778563251765</v>
      </c>
      <c r="J27" s="37">
        <v>15</v>
      </c>
      <c r="K27" s="32">
        <v>24.795589348519687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>
        <v>0</v>
      </c>
      <c r="R27" s="26">
        <v>0</v>
      </c>
      <c r="S27" s="38">
        <v>0</v>
      </c>
      <c r="T27" s="26">
        <v>0</v>
      </c>
      <c r="U27" s="26">
        <f t="shared" si="1"/>
        <v>110</v>
      </c>
      <c r="V27" s="30">
        <f t="shared" si="2"/>
        <v>1.55</v>
      </c>
      <c r="W27" s="33" t="s">
        <v>110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5">
        <v>77.166970763865152</v>
      </c>
      <c r="J28" s="37">
        <v>5</v>
      </c>
      <c r="K28" s="32">
        <v>22.968702446621904</v>
      </c>
      <c r="L28" s="37">
        <v>30</v>
      </c>
      <c r="M28" s="37">
        <v>1</v>
      </c>
      <c r="N28" s="37">
        <v>15</v>
      </c>
      <c r="O28" s="37">
        <v>0</v>
      </c>
      <c r="P28" s="37">
        <v>5</v>
      </c>
      <c r="Q28" s="62">
        <v>0</v>
      </c>
      <c r="R28" s="26">
        <v>0</v>
      </c>
      <c r="S28" s="38">
        <v>0</v>
      </c>
      <c r="T28" s="26">
        <v>0</v>
      </c>
      <c r="U28" s="26">
        <f t="shared" si="1"/>
        <v>100</v>
      </c>
      <c r="V28" s="30">
        <f t="shared" si="2"/>
        <v>1.41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5">
        <v>73.239099786525202</v>
      </c>
      <c r="J29" s="37">
        <v>5</v>
      </c>
      <c r="K29" s="32">
        <v>18.497035675917608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70</v>
      </c>
      <c r="V29" s="30">
        <f t="shared" si="2"/>
        <v>0.99</v>
      </c>
      <c r="W29" s="33" t="s">
        <v>81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5">
        <v>75.775766921317356</v>
      </c>
      <c r="J30" s="37">
        <v>5</v>
      </c>
      <c r="K30" s="32">
        <v>25.322647056689018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>
        <v>0.5</v>
      </c>
      <c r="R30" s="26">
        <v>5</v>
      </c>
      <c r="S30" s="38">
        <v>0</v>
      </c>
      <c r="T30" s="26">
        <v>0</v>
      </c>
      <c r="U30" s="26">
        <f t="shared" si="1"/>
        <v>95</v>
      </c>
      <c r="V30" s="30">
        <f t="shared" si="2"/>
        <v>1.34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5">
        <v>74.151364760175298</v>
      </c>
      <c r="J31" s="37">
        <v>5</v>
      </c>
      <c r="K31" s="32">
        <v>21.93878124906669</v>
      </c>
      <c r="L31" s="37">
        <v>30</v>
      </c>
      <c r="M31" s="37">
        <v>0</v>
      </c>
      <c r="N31" s="37">
        <v>15</v>
      </c>
      <c r="O31" s="37">
        <v>0</v>
      </c>
      <c r="P31" s="37">
        <v>5</v>
      </c>
      <c r="Q31" s="62">
        <v>0</v>
      </c>
      <c r="R31" s="26">
        <v>0</v>
      </c>
      <c r="S31" s="38">
        <v>0</v>
      </c>
      <c r="T31" s="26">
        <v>0</v>
      </c>
      <c r="U31" s="26">
        <f>D31+F31+H31+J31+L31+N31+P31-R31-T31</f>
        <v>100</v>
      </c>
      <c r="V31" s="30">
        <f t="shared" si="2"/>
        <v>1.41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5">
        <v>87.547063460701381</v>
      </c>
      <c r="J32" s="37">
        <v>15</v>
      </c>
      <c r="K32" s="32">
        <v>24.538199603799555</v>
      </c>
      <c r="L32" s="37">
        <v>30</v>
      </c>
      <c r="M32" s="37">
        <v>1</v>
      </c>
      <c r="N32" s="37">
        <v>15</v>
      </c>
      <c r="O32" s="37">
        <v>0</v>
      </c>
      <c r="P32" s="37">
        <v>5</v>
      </c>
      <c r="Q32" s="62">
        <v>0.3</v>
      </c>
      <c r="R32" s="26">
        <v>3</v>
      </c>
      <c r="S32" s="38">
        <v>0</v>
      </c>
      <c r="T32" s="26">
        <v>0</v>
      </c>
      <c r="U32" s="26">
        <f t="shared" si="1"/>
        <v>107</v>
      </c>
      <c r="V32" s="30">
        <f t="shared" si="2"/>
        <v>1.51</v>
      </c>
      <c r="W32" s="33" t="s">
        <v>83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5">
        <v>88.448411426921695</v>
      </c>
      <c r="J33" s="37">
        <v>15</v>
      </c>
      <c r="K33" s="32">
        <v>23.098975507456945</v>
      </c>
      <c r="L33" s="37">
        <v>30</v>
      </c>
      <c r="M33" s="37">
        <v>0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110</v>
      </c>
      <c r="V33" s="30">
        <f t="shared" si="2"/>
        <v>1.55</v>
      </c>
      <c r="W33" s="33" t="s">
        <v>110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65">
        <v>61.661282793573079</v>
      </c>
      <c r="J34" s="37">
        <v>0</v>
      </c>
      <c r="K34" s="32">
        <v>21.381552691582169</v>
      </c>
      <c r="L34" s="37">
        <v>30</v>
      </c>
      <c r="M34" s="37">
        <v>0</v>
      </c>
      <c r="N34" s="37">
        <v>15</v>
      </c>
      <c r="O34" s="37">
        <v>0</v>
      </c>
      <c r="P34" s="37">
        <v>5</v>
      </c>
      <c r="Q34" s="62">
        <v>0</v>
      </c>
      <c r="R34" s="26">
        <v>0</v>
      </c>
      <c r="S34" s="38">
        <v>0</v>
      </c>
      <c r="T34" s="26">
        <v>0</v>
      </c>
      <c r="U34" s="26">
        <f t="shared" si="1"/>
        <v>95</v>
      </c>
      <c r="V34" s="30">
        <f t="shared" si="2"/>
        <v>1.34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15</v>
      </c>
      <c r="G35" s="37">
        <v>0</v>
      </c>
      <c r="H35" s="37">
        <v>15</v>
      </c>
      <c r="I35" s="65">
        <v>54.236630686039547</v>
      </c>
      <c r="J35" s="37">
        <v>0</v>
      </c>
      <c r="K35" s="32">
        <v>20.543415522320124</v>
      </c>
      <c r="L35" s="37">
        <v>30</v>
      </c>
      <c r="M35" s="37">
        <v>1</v>
      </c>
      <c r="N35" s="37">
        <v>15</v>
      </c>
      <c r="O35" s="37">
        <v>0</v>
      </c>
      <c r="P35" s="37">
        <v>5</v>
      </c>
      <c r="Q35" s="62">
        <v>0</v>
      </c>
      <c r="R35" s="26">
        <v>0</v>
      </c>
      <c r="S35" s="38">
        <v>0</v>
      </c>
      <c r="T35" s="26">
        <v>0</v>
      </c>
      <c r="U35" s="26">
        <f t="shared" si="1"/>
        <v>95</v>
      </c>
      <c r="V35" s="30">
        <f t="shared" si="2"/>
        <v>1.34</v>
      </c>
      <c r="W35" s="33" t="s">
        <v>83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5">
        <v>80.911440080139826</v>
      </c>
      <c r="J36" s="37">
        <v>15</v>
      </c>
      <c r="K36" s="32">
        <v>21.433699818568861</v>
      </c>
      <c r="L36" s="37">
        <v>30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110</v>
      </c>
      <c r="V36" s="30">
        <f t="shared" si="2"/>
        <v>1.55</v>
      </c>
      <c r="W36" s="33" t="s">
        <v>110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5">
        <v>63.735293989632339</v>
      </c>
      <c r="J37" s="37">
        <v>0</v>
      </c>
      <c r="K37" s="32">
        <v>16.489759700137217</v>
      </c>
      <c r="L37" s="37">
        <v>0</v>
      </c>
      <c r="M37" s="37">
        <v>0</v>
      </c>
      <c r="N37" s="37">
        <v>15</v>
      </c>
      <c r="O37" s="37">
        <v>0</v>
      </c>
      <c r="P37" s="37">
        <v>5</v>
      </c>
      <c r="Q37" s="62">
        <v>0</v>
      </c>
      <c r="R37" s="26">
        <v>0</v>
      </c>
      <c r="S37" s="38">
        <v>0</v>
      </c>
      <c r="T37" s="26">
        <v>0</v>
      </c>
      <c r="U37" s="26">
        <f t="shared" si="1"/>
        <v>65</v>
      </c>
      <c r="V37" s="30">
        <f t="shared" si="2"/>
        <v>0.92</v>
      </c>
      <c r="W37" s="33" t="s">
        <v>81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5">
        <v>81.608143257621094</v>
      </c>
      <c r="J38" s="37">
        <v>15</v>
      </c>
      <c r="K38" s="32">
        <v>21.038321494190896</v>
      </c>
      <c r="L38" s="37">
        <v>30</v>
      </c>
      <c r="M38" s="37">
        <v>0</v>
      </c>
      <c r="N38" s="37">
        <v>15</v>
      </c>
      <c r="O38" s="37">
        <v>0</v>
      </c>
      <c r="P38" s="37">
        <v>5</v>
      </c>
      <c r="Q38" s="62">
        <v>0.1</v>
      </c>
      <c r="R38" s="26">
        <v>1</v>
      </c>
      <c r="S38" s="38">
        <v>0</v>
      </c>
      <c r="T38" s="26">
        <v>0</v>
      </c>
      <c r="U38" s="26">
        <f t="shared" si="1"/>
        <v>109</v>
      </c>
      <c r="V38" s="30">
        <f t="shared" si="2"/>
        <v>1.54</v>
      </c>
      <c r="W38" s="33" t="s">
        <v>83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5">
        <v>83.455660338641223</v>
      </c>
      <c r="J39" s="37">
        <v>15</v>
      </c>
      <c r="K39" s="32">
        <v>22.025042433826322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>
        <v>0</v>
      </c>
      <c r="R39" s="26">
        <v>0</v>
      </c>
      <c r="S39" s="38">
        <v>0.1</v>
      </c>
      <c r="T39" s="26">
        <v>1</v>
      </c>
      <c r="U39" s="26">
        <f t="shared" si="1"/>
        <v>109</v>
      </c>
      <c r="V39" s="30">
        <f t="shared" si="2"/>
        <v>1.54</v>
      </c>
      <c r="W39" s="33" t="s">
        <v>83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5">
        <v>85.022448171134286</v>
      </c>
      <c r="J40" s="37">
        <v>15</v>
      </c>
      <c r="K40" s="32">
        <v>19.01447739763487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>
        <v>0</v>
      </c>
      <c r="R40" s="26">
        <v>0</v>
      </c>
      <c r="S40" s="38">
        <v>0</v>
      </c>
      <c r="T40" s="26">
        <v>0</v>
      </c>
      <c r="U40" s="26">
        <f t="shared" si="1"/>
        <v>80</v>
      </c>
      <c r="V40" s="30">
        <f t="shared" si="2"/>
        <v>1.1299999999999999</v>
      </c>
      <c r="W40" s="33" t="s">
        <v>81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5">
        <v>86.133237247415209</v>
      </c>
      <c r="J41" s="37">
        <v>15</v>
      </c>
      <c r="K41" s="32">
        <v>24.433178532401097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>
        <v>0</v>
      </c>
      <c r="R41" s="26">
        <v>0</v>
      </c>
      <c r="S41" s="38">
        <v>0</v>
      </c>
      <c r="T41" s="26">
        <v>0</v>
      </c>
      <c r="U41" s="26">
        <f t="shared" si="1"/>
        <v>110</v>
      </c>
      <c r="V41" s="30">
        <f t="shared" si="2"/>
        <v>1.55</v>
      </c>
      <c r="W41" s="33" t="s">
        <v>110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5">
        <v>78.926773212884711</v>
      </c>
      <c r="J42" s="37">
        <v>5</v>
      </c>
      <c r="K42" s="32">
        <v>19.824289233515664</v>
      </c>
      <c r="L42" s="37">
        <v>0</v>
      </c>
      <c r="M42" s="37">
        <v>1</v>
      </c>
      <c r="N42" s="37">
        <v>15</v>
      </c>
      <c r="O42" s="37">
        <v>0</v>
      </c>
      <c r="P42" s="37">
        <v>5</v>
      </c>
      <c r="Q42" s="62">
        <v>0.1</v>
      </c>
      <c r="R42" s="26">
        <v>1</v>
      </c>
      <c r="S42" s="38">
        <v>0</v>
      </c>
      <c r="T42" s="26">
        <v>0</v>
      </c>
      <c r="U42" s="26">
        <f t="shared" si="1"/>
        <v>69</v>
      </c>
      <c r="V42" s="30">
        <f t="shared" si="2"/>
        <v>0.97</v>
      </c>
      <c r="W42" s="33" t="s">
        <v>81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5">
        <v>81.249294266292509</v>
      </c>
      <c r="J43" s="37">
        <v>15</v>
      </c>
      <c r="K43" s="32">
        <v>19.036426487948713</v>
      </c>
      <c r="L43" s="37">
        <v>0</v>
      </c>
      <c r="M43" s="37">
        <v>1</v>
      </c>
      <c r="N43" s="37">
        <v>15</v>
      </c>
      <c r="O43" s="37">
        <v>0</v>
      </c>
      <c r="P43" s="37">
        <v>5</v>
      </c>
      <c r="Q43" s="62">
        <v>0</v>
      </c>
      <c r="R43" s="26">
        <v>0</v>
      </c>
      <c r="S43" s="38">
        <v>0</v>
      </c>
      <c r="T43" s="26">
        <v>0</v>
      </c>
      <c r="U43" s="26">
        <f t="shared" si="1"/>
        <v>80</v>
      </c>
      <c r="V43" s="30">
        <f t="shared" si="2"/>
        <v>1.1299999999999999</v>
      </c>
      <c r="W43" s="33" t="s">
        <v>81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5">
        <v>90.157749201907251</v>
      </c>
      <c r="J44" s="37">
        <v>15</v>
      </c>
      <c r="K44" s="32">
        <v>20.003378399692409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</v>
      </c>
      <c r="T44" s="26">
        <v>0</v>
      </c>
      <c r="U44" s="26">
        <f t="shared" si="1"/>
        <v>110</v>
      </c>
      <c r="V44" s="30">
        <f t="shared" si="2"/>
        <v>1.55</v>
      </c>
      <c r="W44" s="33" t="s">
        <v>110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5">
        <v>79.080371495347862</v>
      </c>
      <c r="J45" s="37">
        <v>5</v>
      </c>
      <c r="K45" s="32">
        <v>20.265255726086238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</v>
      </c>
      <c r="T45" s="26">
        <v>0</v>
      </c>
      <c r="U45" s="26">
        <f t="shared" si="1"/>
        <v>100</v>
      </c>
      <c r="V45" s="30">
        <f t="shared" si="2"/>
        <v>1.41</v>
      </c>
      <c r="W45" s="33" t="s">
        <v>83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5">
        <v>88.880003178233707</v>
      </c>
      <c r="J46" s="37">
        <v>15</v>
      </c>
      <c r="K46" s="32">
        <v>19.927964118876591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80</v>
      </c>
      <c r="V46" s="30">
        <f t="shared" si="2"/>
        <v>1.1299999999999999</v>
      </c>
      <c r="W46" s="33" t="s">
        <v>81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5">
        <v>64.06486681022939</v>
      </c>
      <c r="J47" s="37">
        <v>0</v>
      </c>
      <c r="K47" s="32">
        <v>17.459633891123424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</v>
      </c>
      <c r="R47" s="26">
        <v>0</v>
      </c>
      <c r="S47" s="38">
        <v>0</v>
      </c>
      <c r="T47" s="26">
        <v>0</v>
      </c>
      <c r="U47" s="26">
        <f t="shared" si="1"/>
        <v>65</v>
      </c>
      <c r="V47" s="30">
        <f t="shared" si="2"/>
        <v>0.92</v>
      </c>
      <c r="W47" s="33" t="s">
        <v>81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5">
        <v>77.275814346098116</v>
      </c>
      <c r="J48" s="37">
        <v>5</v>
      </c>
      <c r="K48" s="32">
        <v>17.82766447750776</v>
      </c>
      <c r="L48" s="37">
        <v>0</v>
      </c>
      <c r="M48" s="37">
        <v>0</v>
      </c>
      <c r="N48" s="37">
        <v>15</v>
      </c>
      <c r="O48" s="37">
        <v>0</v>
      </c>
      <c r="P48" s="37">
        <v>5</v>
      </c>
      <c r="Q48" s="62">
        <v>0</v>
      </c>
      <c r="R48" s="26">
        <v>0</v>
      </c>
      <c r="S48" s="38">
        <v>0</v>
      </c>
      <c r="T48" s="26">
        <v>0</v>
      </c>
      <c r="U48" s="26">
        <f t="shared" si="1"/>
        <v>70</v>
      </c>
      <c r="V48" s="30">
        <f t="shared" si="2"/>
        <v>0.99</v>
      </c>
      <c r="W48" s="33" t="s">
        <v>81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5">
        <v>77.99270752313609</v>
      </c>
      <c r="J49" s="37">
        <v>5</v>
      </c>
      <c r="K49" s="32">
        <v>21.295453139973546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>
        <v>0</v>
      </c>
      <c r="R49" s="26">
        <v>0</v>
      </c>
      <c r="S49" s="38">
        <v>0</v>
      </c>
      <c r="T49" s="26">
        <v>0</v>
      </c>
      <c r="U49" s="26">
        <f t="shared" si="1"/>
        <v>100</v>
      </c>
      <c r="V49" s="30">
        <f t="shared" si="2"/>
        <v>1.41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5">
        <v>83.309173315104715</v>
      </c>
      <c r="J50" s="37">
        <v>15</v>
      </c>
      <c r="K50" s="32">
        <v>21.519976170690182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>
        <v>0</v>
      </c>
      <c r="R50" s="26">
        <v>0</v>
      </c>
      <c r="S50" s="38">
        <v>0</v>
      </c>
      <c r="T50" s="26">
        <v>0</v>
      </c>
      <c r="U50" s="26">
        <f t="shared" si="1"/>
        <v>110</v>
      </c>
      <c r="V50" s="30">
        <f t="shared" si="2"/>
        <v>1.55</v>
      </c>
      <c r="W50" s="33" t="s">
        <v>110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5">
        <v>81.238444026649987</v>
      </c>
      <c r="J51" s="37">
        <v>15</v>
      </c>
      <c r="K51" s="32">
        <v>19.835613706300677</v>
      </c>
      <c r="L51" s="37">
        <v>0</v>
      </c>
      <c r="M51" s="37">
        <v>0</v>
      </c>
      <c r="N51" s="37">
        <v>15</v>
      </c>
      <c r="O51" s="37">
        <v>0</v>
      </c>
      <c r="P51" s="37">
        <v>5</v>
      </c>
      <c r="Q51" s="62">
        <v>0</v>
      </c>
      <c r="R51" s="26">
        <v>0</v>
      </c>
      <c r="S51" s="38">
        <v>0</v>
      </c>
      <c r="T51" s="26">
        <v>0</v>
      </c>
      <c r="U51" s="26">
        <f t="shared" si="1"/>
        <v>80</v>
      </c>
      <c r="V51" s="30">
        <f t="shared" si="2"/>
        <v>1.1299999999999999</v>
      </c>
      <c r="W51" s="33" t="s">
        <v>81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5">
        <v>58.783810708735317</v>
      </c>
      <c r="J52" s="37">
        <v>0</v>
      </c>
      <c r="K52" s="32">
        <v>23.83759648162895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>
        <v>0</v>
      </c>
      <c r="R52" s="26">
        <v>0</v>
      </c>
      <c r="S52" s="38">
        <v>0</v>
      </c>
      <c r="T52" s="26">
        <v>0</v>
      </c>
      <c r="U52" s="26">
        <f t="shared" si="1"/>
        <v>95</v>
      </c>
      <c r="V52" s="30">
        <f t="shared" si="2"/>
        <v>1.34</v>
      </c>
      <c r="W52" s="33" t="s">
        <v>83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5">
        <v>95.728940520706601</v>
      </c>
      <c r="J53" s="37">
        <v>15</v>
      </c>
      <c r="K53" s="32">
        <v>27.490084808439285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110</v>
      </c>
      <c r="V53" s="30">
        <f t="shared" si="2"/>
        <v>1.55</v>
      </c>
      <c r="W53" s="33" t="s">
        <v>110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5">
        <v>89.001777685303367</v>
      </c>
      <c r="J54" s="37">
        <v>15</v>
      </c>
      <c r="K54" s="32">
        <v>18.821825954145069</v>
      </c>
      <c r="L54" s="37">
        <v>0</v>
      </c>
      <c r="M54" s="37">
        <v>1</v>
      </c>
      <c r="N54" s="37">
        <v>15</v>
      </c>
      <c r="O54" s="37">
        <v>0</v>
      </c>
      <c r="P54" s="37">
        <v>5</v>
      </c>
      <c r="Q54" s="62">
        <v>0</v>
      </c>
      <c r="R54" s="26">
        <v>0</v>
      </c>
      <c r="S54" s="38">
        <v>0</v>
      </c>
      <c r="T54" s="26">
        <v>0</v>
      </c>
      <c r="U54" s="26">
        <f t="shared" si="1"/>
        <v>80</v>
      </c>
      <c r="V54" s="30">
        <f t="shared" si="2"/>
        <v>1.1299999999999999</v>
      </c>
      <c r="W54" s="33" t="s">
        <v>81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5">
        <v>76.05685690380443</v>
      </c>
      <c r="J55" s="37">
        <v>5</v>
      </c>
      <c r="K55" s="32">
        <v>22.391222857401356</v>
      </c>
      <c r="L55" s="37">
        <v>30</v>
      </c>
      <c r="M55" s="37">
        <v>0</v>
      </c>
      <c r="N55" s="37">
        <v>15</v>
      </c>
      <c r="O55" s="37">
        <v>0</v>
      </c>
      <c r="P55" s="37">
        <v>5</v>
      </c>
      <c r="Q55" s="62">
        <v>0</v>
      </c>
      <c r="R55" s="26">
        <v>0</v>
      </c>
      <c r="S55" s="38">
        <v>0</v>
      </c>
      <c r="T55" s="26">
        <v>0</v>
      </c>
      <c r="U55" s="26">
        <f t="shared" si="1"/>
        <v>100</v>
      </c>
      <c r="V55" s="30">
        <f t="shared" si="2"/>
        <v>1.41</v>
      </c>
      <c r="W55" s="33" t="s">
        <v>83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5">
        <v>76.327402250596705</v>
      </c>
      <c r="J56" s="37">
        <v>5</v>
      </c>
      <c r="K56" s="32">
        <v>25.907112401801331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>
        <v>0</v>
      </c>
      <c r="R56" s="26">
        <v>0</v>
      </c>
      <c r="S56" s="38">
        <v>0</v>
      </c>
      <c r="T56" s="26">
        <v>0</v>
      </c>
      <c r="U56" s="26">
        <f t="shared" si="1"/>
        <v>100</v>
      </c>
      <c r="V56" s="30">
        <f t="shared" si="2"/>
        <v>1.41</v>
      </c>
      <c r="W56" s="33" t="s">
        <v>83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5">
        <v>63.305510775257623</v>
      </c>
      <c r="J57" s="37">
        <v>0</v>
      </c>
      <c r="K57" s="32">
        <v>16.544349258855952</v>
      </c>
      <c r="L57" s="37">
        <v>0</v>
      </c>
      <c r="M57" s="37">
        <v>2</v>
      </c>
      <c r="N57" s="37">
        <v>5</v>
      </c>
      <c r="O57" s="37">
        <v>0</v>
      </c>
      <c r="P57" s="37">
        <v>5</v>
      </c>
      <c r="Q57" s="62">
        <v>0.1</v>
      </c>
      <c r="R57" s="26">
        <v>1</v>
      </c>
      <c r="S57" s="38">
        <v>0</v>
      </c>
      <c r="T57" s="26">
        <v>0</v>
      </c>
      <c r="U57" s="26">
        <f t="shared" si="1"/>
        <v>54</v>
      </c>
      <c r="V57" s="30">
        <f t="shared" si="2"/>
        <v>0.76</v>
      </c>
      <c r="W57" s="33" t="s">
        <v>84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5">
        <v>80.64237419873615</v>
      </c>
      <c r="J58" s="37">
        <v>15</v>
      </c>
      <c r="K58" s="32">
        <v>19.735696673444668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>
        <v>0</v>
      </c>
      <c r="R58" s="26">
        <v>0</v>
      </c>
      <c r="S58" s="38">
        <v>0</v>
      </c>
      <c r="T58" s="26">
        <v>0</v>
      </c>
      <c r="U58" s="26">
        <f t="shared" si="1"/>
        <v>80</v>
      </c>
      <c r="V58" s="30">
        <f t="shared" si="2"/>
        <v>1.1299999999999999</v>
      </c>
      <c r="W58" s="33" t="s">
        <v>81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5">
        <v>80.596421513555228</v>
      </c>
      <c r="J59" s="37">
        <v>15</v>
      </c>
      <c r="K59" s="32">
        <v>15.866302576312014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80</v>
      </c>
      <c r="V59" s="30">
        <f t="shared" si="2"/>
        <v>1.1299999999999999</v>
      </c>
      <c r="W59" s="33" t="s">
        <v>81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5">
        <v>87.095713438341406</v>
      </c>
      <c r="J60" s="37">
        <v>15</v>
      </c>
      <c r="K60" s="32">
        <v>24.375435485801724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>
        <v>0</v>
      </c>
      <c r="R60" s="26">
        <v>0</v>
      </c>
      <c r="S60" s="38">
        <v>0</v>
      </c>
      <c r="T60" s="26">
        <v>0</v>
      </c>
      <c r="U60" s="26">
        <f t="shared" si="1"/>
        <v>110</v>
      </c>
      <c r="V60" s="30">
        <f t="shared" si="2"/>
        <v>1.55</v>
      </c>
      <c r="W60" s="33" t="s">
        <v>110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5">
        <v>50.554272728579519</v>
      </c>
      <c r="J61" s="37">
        <v>0</v>
      </c>
      <c r="K61" s="32">
        <v>21.471266275754346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>
        <v>1</v>
      </c>
      <c r="R61" s="26">
        <v>10</v>
      </c>
      <c r="S61" s="38">
        <v>0</v>
      </c>
      <c r="T61" s="26">
        <v>0</v>
      </c>
      <c r="U61" s="26">
        <f t="shared" si="1"/>
        <v>85</v>
      </c>
      <c r="V61" s="30">
        <f t="shared" si="2"/>
        <v>1.2</v>
      </c>
      <c r="W61" s="33" t="s">
        <v>81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5">
        <v>71.747370443223573</v>
      </c>
      <c r="J62" s="37">
        <v>5</v>
      </c>
      <c r="K62" s="32">
        <v>17.329345181193549</v>
      </c>
      <c r="L62" s="37">
        <v>0</v>
      </c>
      <c r="M62" s="37">
        <v>0</v>
      </c>
      <c r="N62" s="37">
        <v>15</v>
      </c>
      <c r="O62" s="37">
        <v>0</v>
      </c>
      <c r="P62" s="37">
        <v>5</v>
      </c>
      <c r="Q62" s="62">
        <v>0</v>
      </c>
      <c r="R62" s="26">
        <v>0</v>
      </c>
      <c r="S62" s="38">
        <v>0</v>
      </c>
      <c r="T62" s="26">
        <v>0</v>
      </c>
      <c r="U62" s="26">
        <f t="shared" si="1"/>
        <v>70</v>
      </c>
      <c r="V62" s="30">
        <f t="shared" si="2"/>
        <v>0.99</v>
      </c>
      <c r="W62" s="33" t="s">
        <v>81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15</v>
      </c>
      <c r="G63" s="37">
        <v>0</v>
      </c>
      <c r="H63" s="37">
        <v>15</v>
      </c>
      <c r="I63" s="65">
        <v>76.895466617849195</v>
      </c>
      <c r="J63" s="37">
        <v>5</v>
      </c>
      <c r="K63" s="32">
        <v>19.313986624343592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>
        <v>0</v>
      </c>
      <c r="R63" s="26">
        <v>0</v>
      </c>
      <c r="S63" s="38">
        <v>0</v>
      </c>
      <c r="T63" s="26">
        <v>0</v>
      </c>
      <c r="U63" s="26">
        <f t="shared" si="1"/>
        <v>70</v>
      </c>
      <c r="V63" s="30">
        <f t="shared" si="2"/>
        <v>0.99</v>
      </c>
      <c r="W63" s="33" t="s">
        <v>81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5">
        <v>74.078686262699492</v>
      </c>
      <c r="J64" s="37">
        <v>5</v>
      </c>
      <c r="K64" s="32">
        <v>23.409117379307482</v>
      </c>
      <c r="L64" s="37">
        <v>30</v>
      </c>
      <c r="M64" s="37">
        <v>0</v>
      </c>
      <c r="N64" s="37">
        <v>15</v>
      </c>
      <c r="O64" s="37">
        <v>0</v>
      </c>
      <c r="P64" s="37">
        <v>5</v>
      </c>
      <c r="Q64" s="62">
        <v>0</v>
      </c>
      <c r="R64" s="26">
        <v>0</v>
      </c>
      <c r="S64" s="38">
        <v>0</v>
      </c>
      <c r="T64" s="26">
        <v>0</v>
      </c>
      <c r="U64" s="26">
        <f t="shared" si="1"/>
        <v>100</v>
      </c>
      <c r="V64" s="30">
        <f t="shared" si="2"/>
        <v>1.41</v>
      </c>
      <c r="W64" s="33" t="s">
        <v>83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5">
        <v>94.687544851205359</v>
      </c>
      <c r="J65" s="37">
        <v>15</v>
      </c>
      <c r="K65" s="32">
        <v>17.427155743694804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80</v>
      </c>
      <c r="V65" s="30">
        <f t="shared" si="2"/>
        <v>1.1299999999999999</v>
      </c>
      <c r="W65" s="33" t="s">
        <v>81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5">
        <v>81.806558018850239</v>
      </c>
      <c r="J66" s="37">
        <v>15</v>
      </c>
      <c r="K66" s="32">
        <v>18.537235580097494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80</v>
      </c>
      <c r="V66" s="30">
        <f t="shared" si="2"/>
        <v>1.1299999999999999</v>
      </c>
      <c r="W66" s="33" t="s">
        <v>81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5">
        <v>87.928954509338723</v>
      </c>
      <c r="J67" s="37">
        <v>15</v>
      </c>
      <c r="K67" s="32">
        <v>16.326260185737965</v>
      </c>
      <c r="L67" s="37">
        <v>0</v>
      </c>
      <c r="M67" s="37">
        <v>0</v>
      </c>
      <c r="N67" s="37">
        <v>15</v>
      </c>
      <c r="O67" s="37">
        <v>0</v>
      </c>
      <c r="P67" s="37">
        <v>5</v>
      </c>
      <c r="Q67" s="62">
        <v>0</v>
      </c>
      <c r="R67" s="26">
        <v>0</v>
      </c>
      <c r="S67" s="38">
        <v>0</v>
      </c>
      <c r="T67" s="26">
        <v>0</v>
      </c>
      <c r="U67" s="26">
        <f t="shared" si="1"/>
        <v>80</v>
      </c>
      <c r="V67" s="30">
        <f t="shared" si="2"/>
        <v>1.1299999999999999</v>
      </c>
      <c r="W67" s="33" t="s">
        <v>81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5">
        <v>74.2147546001178</v>
      </c>
      <c r="J68" s="37">
        <v>5</v>
      </c>
      <c r="K68" s="32">
        <v>20.172595831281452</v>
      </c>
      <c r="L68" s="37">
        <v>30</v>
      </c>
      <c r="M68" s="37">
        <v>1</v>
      </c>
      <c r="N68" s="37">
        <v>15</v>
      </c>
      <c r="O68" s="37">
        <v>0</v>
      </c>
      <c r="P68" s="37">
        <v>5</v>
      </c>
      <c r="Q68" s="62">
        <v>0</v>
      </c>
      <c r="R68" s="26">
        <v>0</v>
      </c>
      <c r="S68" s="38">
        <v>0</v>
      </c>
      <c r="T68" s="26">
        <v>0</v>
      </c>
      <c r="U68" s="26">
        <f t="shared" si="1"/>
        <v>100</v>
      </c>
      <c r="V68" s="30">
        <f t="shared" si="2"/>
        <v>1.41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5">
        <v>76.097991036785061</v>
      </c>
      <c r="J69" s="37">
        <v>5</v>
      </c>
      <c r="K69" s="32">
        <v>18.832349764707025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2">
        <v>0</v>
      </c>
      <c r="R69" s="26">
        <v>0</v>
      </c>
      <c r="S69" s="38">
        <v>0</v>
      </c>
      <c r="T69" s="26">
        <v>0</v>
      </c>
      <c r="U69" s="26">
        <f t="shared" si="1"/>
        <v>70</v>
      </c>
      <c r="V69" s="30">
        <f t="shared" si="2"/>
        <v>0.99</v>
      </c>
      <c r="W69" s="33" t="s">
        <v>81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5">
        <v>63.828900576390424</v>
      </c>
      <c r="J70" s="37">
        <v>0</v>
      </c>
      <c r="K70" s="32">
        <v>20.724859828202288</v>
      </c>
      <c r="L70" s="37">
        <v>30</v>
      </c>
      <c r="M70" s="37">
        <v>1</v>
      </c>
      <c r="N70" s="37">
        <v>15</v>
      </c>
      <c r="O70" s="37">
        <v>0</v>
      </c>
      <c r="P70" s="37">
        <v>5</v>
      </c>
      <c r="Q70" s="62">
        <v>0</v>
      </c>
      <c r="R70" s="26">
        <v>0</v>
      </c>
      <c r="S70" s="38">
        <v>0</v>
      </c>
      <c r="T70" s="26">
        <v>0</v>
      </c>
      <c r="U70" s="26">
        <f t="shared" si="1"/>
        <v>95</v>
      </c>
      <c r="V70" s="30">
        <f t="shared" si="2"/>
        <v>1.34</v>
      </c>
      <c r="W70" s="33" t="s">
        <v>83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5">
        <v>90.388954576565069</v>
      </c>
      <c r="J71" s="37">
        <v>15</v>
      </c>
      <c r="K71" s="32">
        <v>23.508914330284085</v>
      </c>
      <c r="L71" s="37">
        <v>30</v>
      </c>
      <c r="M71" s="37">
        <v>0</v>
      </c>
      <c r="N71" s="37">
        <v>15</v>
      </c>
      <c r="O71" s="37">
        <v>0</v>
      </c>
      <c r="P71" s="37">
        <v>5</v>
      </c>
      <c r="Q71" s="62">
        <v>0</v>
      </c>
      <c r="R71" s="26">
        <v>0</v>
      </c>
      <c r="S71" s="38">
        <v>0</v>
      </c>
      <c r="T71" s="26">
        <v>0</v>
      </c>
      <c r="U71" s="26">
        <f t="shared" si="1"/>
        <v>110</v>
      </c>
      <c r="V71" s="30">
        <f t="shared" si="2"/>
        <v>1.55</v>
      </c>
      <c r="W71" s="33" t="s">
        <v>110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5">
        <v>82.348285510490044</v>
      </c>
      <c r="J72" s="37">
        <v>15</v>
      </c>
      <c r="K72" s="32">
        <v>16.064129363107256</v>
      </c>
      <c r="L72" s="37">
        <v>0</v>
      </c>
      <c r="M72" s="37">
        <v>0</v>
      </c>
      <c r="N72" s="37">
        <v>15</v>
      </c>
      <c r="O72" s="37">
        <v>0</v>
      </c>
      <c r="P72" s="37">
        <v>5</v>
      </c>
      <c r="Q72" s="62">
        <v>0</v>
      </c>
      <c r="R72" s="26">
        <v>0</v>
      </c>
      <c r="S72" s="38">
        <v>0</v>
      </c>
      <c r="T72" s="26">
        <v>0</v>
      </c>
      <c r="U72" s="26">
        <f t="shared" si="1"/>
        <v>80</v>
      </c>
      <c r="V72" s="30">
        <f t="shared" si="2"/>
        <v>1.1299999999999999</v>
      </c>
      <c r="W72" s="33" t="s">
        <v>81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5">
        <v>86.66861773347334</v>
      </c>
      <c r="J73" s="37">
        <v>15</v>
      </c>
      <c r="K73" s="32">
        <v>20.040239622822948</v>
      </c>
      <c r="L73" s="37">
        <v>30</v>
      </c>
      <c r="M73" s="37">
        <v>1</v>
      </c>
      <c r="N73" s="37">
        <v>15</v>
      </c>
      <c r="O73" s="37">
        <v>0</v>
      </c>
      <c r="P73" s="37">
        <v>5</v>
      </c>
      <c r="Q73" s="62">
        <v>0</v>
      </c>
      <c r="R73" s="26">
        <v>0</v>
      </c>
      <c r="S73" s="38">
        <v>0</v>
      </c>
      <c r="T73" s="26">
        <v>0</v>
      </c>
      <c r="U73" s="26">
        <f t="shared" si="1"/>
        <v>110</v>
      </c>
      <c r="V73" s="30">
        <f t="shared" si="2"/>
        <v>1.55</v>
      </c>
      <c r="W73" s="33" t="s">
        <v>110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5">
        <v>87.693082050280978</v>
      </c>
      <c r="J74" s="37">
        <v>15</v>
      </c>
      <c r="K74" s="32">
        <v>22.938029440482424</v>
      </c>
      <c r="L74" s="37">
        <v>30</v>
      </c>
      <c r="M74" s="37">
        <v>1</v>
      </c>
      <c r="N74" s="37">
        <v>15</v>
      </c>
      <c r="O74" s="37">
        <v>0</v>
      </c>
      <c r="P74" s="37">
        <v>5</v>
      </c>
      <c r="Q74" s="62">
        <v>0</v>
      </c>
      <c r="R74" s="26">
        <v>0</v>
      </c>
      <c r="S74" s="38">
        <v>0</v>
      </c>
      <c r="T74" s="26">
        <v>0</v>
      </c>
      <c r="U74" s="26">
        <f t="shared" si="1"/>
        <v>110</v>
      </c>
      <c r="V74" s="30">
        <f t="shared" si="2"/>
        <v>1.55</v>
      </c>
      <c r="W74" s="33" t="s">
        <v>110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5">
        <v>81.013161743625162</v>
      </c>
      <c r="J75" s="37">
        <v>15</v>
      </c>
      <c r="K75" s="32">
        <v>19.260292353052236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>
        <v>0</v>
      </c>
      <c r="R75" s="26">
        <v>0</v>
      </c>
      <c r="S75" s="38">
        <v>0</v>
      </c>
      <c r="T75" s="26">
        <v>0</v>
      </c>
      <c r="U75" s="26">
        <f t="shared" si="1"/>
        <v>80</v>
      </c>
      <c r="V75" s="30">
        <f t="shared" si="2"/>
        <v>1.1299999999999999</v>
      </c>
      <c r="W75" s="33" t="s">
        <v>81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5">
        <v>76.057916340965136</v>
      </c>
      <c r="J76" s="37">
        <v>5</v>
      </c>
      <c r="K76" s="32">
        <v>17.021794189215164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2">
        <v>0</v>
      </c>
      <c r="R76" s="26">
        <v>0</v>
      </c>
      <c r="S76" s="38">
        <v>0</v>
      </c>
      <c r="T76" s="26">
        <v>0</v>
      </c>
      <c r="U76" s="26">
        <f t="shared" si="1"/>
        <v>70</v>
      </c>
      <c r="V76" s="30">
        <f t="shared" si="2"/>
        <v>0.99</v>
      </c>
      <c r="W76" s="33" t="s">
        <v>81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15</v>
      </c>
      <c r="G77" s="37">
        <v>0</v>
      </c>
      <c r="H77" s="37">
        <v>15</v>
      </c>
      <c r="I77" s="65">
        <v>75.187415997181432</v>
      </c>
      <c r="J77" s="37">
        <v>5</v>
      </c>
      <c r="K77" s="32">
        <v>17.977908270508724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</v>
      </c>
      <c r="R77" s="26">
        <v>0</v>
      </c>
      <c r="S77" s="38">
        <v>0</v>
      </c>
      <c r="T77" s="26">
        <v>0</v>
      </c>
      <c r="U77" s="26">
        <f t="shared" si="1"/>
        <v>70</v>
      </c>
      <c r="V77" s="30">
        <f t="shared" si="2"/>
        <v>0.99</v>
      </c>
      <c r="W77" s="33" t="s">
        <v>81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5">
        <v>85.366222349362474</v>
      </c>
      <c r="J78" s="37">
        <v>15</v>
      </c>
      <c r="K78" s="32">
        <v>22.835581325532178</v>
      </c>
      <c r="L78" s="37">
        <v>30</v>
      </c>
      <c r="M78" s="37">
        <v>0</v>
      </c>
      <c r="N78" s="37">
        <v>15</v>
      </c>
      <c r="O78" s="37">
        <v>0</v>
      </c>
      <c r="P78" s="37">
        <v>5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110</v>
      </c>
      <c r="V78" s="30">
        <f t="shared" si="2"/>
        <v>1.55</v>
      </c>
      <c r="W78" s="33" t="s">
        <v>110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5">
        <v>77.498470555296805</v>
      </c>
      <c r="J79" s="37">
        <v>5</v>
      </c>
      <c r="K79" s="32">
        <v>17.911720553033899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>
        <v>0.4</v>
      </c>
      <c r="R79" s="26">
        <v>4</v>
      </c>
      <c r="S79" s="38">
        <v>0</v>
      </c>
      <c r="T79" s="26">
        <v>0</v>
      </c>
      <c r="U79" s="26">
        <f t="shared" ref="U79:U84" si="4">D79+F79+H79+J79+L79+N79+P79-R79-T79</f>
        <v>66</v>
      </c>
      <c r="V79" s="30">
        <f t="shared" ref="V79:V84" si="5">ROUND(U79/71,2)</f>
        <v>0.93</v>
      </c>
      <c r="W79" s="33" t="s">
        <v>81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5">
        <v>89.519535951904174</v>
      </c>
      <c r="J80" s="37">
        <v>15</v>
      </c>
      <c r="K80" s="32">
        <v>20.171195885447965</v>
      </c>
      <c r="L80" s="37">
        <v>30</v>
      </c>
      <c r="M80" s="37">
        <v>1</v>
      </c>
      <c r="N80" s="37">
        <v>15</v>
      </c>
      <c r="O80" s="37">
        <v>1</v>
      </c>
      <c r="P80" s="37">
        <v>0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105</v>
      </c>
      <c r="V80" s="30">
        <f t="shared" si="5"/>
        <v>1.48</v>
      </c>
      <c r="W80" s="33" t="s">
        <v>83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5">
        <v>85.480491296890278</v>
      </c>
      <c r="J81" s="37">
        <v>15</v>
      </c>
      <c r="K81" s="32">
        <v>20.264748778575552</v>
      </c>
      <c r="L81" s="37">
        <v>30</v>
      </c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110</v>
      </c>
      <c r="V81" s="30">
        <f t="shared" si="5"/>
        <v>1.55</v>
      </c>
      <c r="W81" s="33" t="s">
        <v>110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5">
        <v>70.075750774974495</v>
      </c>
      <c r="J82" s="37">
        <v>5</v>
      </c>
      <c r="K82" s="32">
        <v>19.064198977505793</v>
      </c>
      <c r="L82" s="37">
        <v>0</v>
      </c>
      <c r="M82" s="37">
        <v>1</v>
      </c>
      <c r="N82" s="37">
        <v>15</v>
      </c>
      <c r="O82" s="37">
        <v>0</v>
      </c>
      <c r="P82" s="37">
        <v>5</v>
      </c>
      <c r="Q82" s="62">
        <v>0</v>
      </c>
      <c r="R82" s="26">
        <v>0</v>
      </c>
      <c r="S82" s="38">
        <v>0</v>
      </c>
      <c r="T82" s="26">
        <v>0</v>
      </c>
      <c r="U82" s="26">
        <f t="shared" si="4"/>
        <v>70</v>
      </c>
      <c r="V82" s="30">
        <f t="shared" si="5"/>
        <v>0.99</v>
      </c>
      <c r="W82" s="33" t="s">
        <v>81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5">
        <v>78.027825663265077</v>
      </c>
      <c r="J83" s="37">
        <v>5</v>
      </c>
      <c r="K83" s="32">
        <v>16.2253987033558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>
        <v>0</v>
      </c>
      <c r="R83" s="26">
        <v>0</v>
      </c>
      <c r="S83" s="38">
        <v>0</v>
      </c>
      <c r="T83" s="26">
        <v>0</v>
      </c>
      <c r="U83" s="26">
        <f t="shared" si="4"/>
        <v>70</v>
      </c>
      <c r="V83" s="30">
        <f t="shared" si="5"/>
        <v>0.99</v>
      </c>
      <c r="W83" s="33" t="s">
        <v>81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5">
        <v>71.365470000098796</v>
      </c>
      <c r="J84" s="37">
        <v>5</v>
      </c>
      <c r="K84" s="32">
        <v>19.148271381483355</v>
      </c>
      <c r="L84" s="37">
        <v>0</v>
      </c>
      <c r="M84" s="37">
        <v>2</v>
      </c>
      <c r="N84" s="37">
        <v>5</v>
      </c>
      <c r="O84" s="37">
        <v>0</v>
      </c>
      <c r="P84" s="37">
        <v>5</v>
      </c>
      <c r="Q84" s="62">
        <v>0</v>
      </c>
      <c r="R84" s="26">
        <v>0</v>
      </c>
      <c r="S84" s="38">
        <v>0</v>
      </c>
      <c r="T84" s="26">
        <v>0</v>
      </c>
      <c r="U84" s="26">
        <f t="shared" si="4"/>
        <v>60</v>
      </c>
      <c r="V84" s="30">
        <f t="shared" si="5"/>
        <v>0.85</v>
      </c>
      <c r="W84" s="33" t="s">
        <v>81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Z84">
    <filterColumn colId="14">
      <filters>
        <filter val="0"/>
        <filter val="1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89"/>
  <sheetViews>
    <sheetView view="pageBreakPreview" zoomScale="60" zoomScaleNormal="100" workbookViewId="0">
      <pane xSplit="2" ySplit="12" topLeftCell="C55" activePane="bottomRight" state="frozen"/>
      <selection pane="topRight" activeCell="C1" sqref="C1"/>
      <selection pane="bottomLeft" activeCell="A13" sqref="A13"/>
      <selection pane="bottomRight" activeCell="O11" sqref="O11:P11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42" t="s">
        <v>0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3"/>
      <c r="V7" s="142"/>
      <c r="W7" s="142"/>
    </row>
    <row r="8" spans="1:24" ht="15" customHeight="1" x14ac:dyDescent="0.3">
      <c r="A8" s="142" t="s">
        <v>113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3"/>
      <c r="V8" s="142"/>
      <c r="W8" s="142"/>
    </row>
    <row r="9" spans="1:24" ht="6.75" customHeight="1" x14ac:dyDescent="0.3">
      <c r="C9" s="9"/>
    </row>
    <row r="10" spans="1:24" ht="13.5" customHeight="1" x14ac:dyDescent="0.25">
      <c r="A10" s="144" t="s">
        <v>96</v>
      </c>
      <c r="B10" s="144" t="s">
        <v>4</v>
      </c>
      <c r="C10" s="149" t="s">
        <v>1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1"/>
      <c r="V10" s="152" t="s">
        <v>67</v>
      </c>
      <c r="W10" s="155" t="s">
        <v>114</v>
      </c>
    </row>
    <row r="11" spans="1:24" ht="114" customHeight="1" x14ac:dyDescent="0.25">
      <c r="A11" s="145"/>
      <c r="B11" s="147"/>
      <c r="C11" s="158" t="s">
        <v>90</v>
      </c>
      <c r="D11" s="158"/>
      <c r="E11" s="159" t="s">
        <v>91</v>
      </c>
      <c r="F11" s="159"/>
      <c r="G11" s="159" t="s">
        <v>80</v>
      </c>
      <c r="H11" s="159"/>
      <c r="I11" s="160" t="s">
        <v>87</v>
      </c>
      <c r="J11" s="160"/>
      <c r="K11" s="159" t="s">
        <v>2</v>
      </c>
      <c r="L11" s="159"/>
      <c r="M11" s="161" t="s">
        <v>92</v>
      </c>
      <c r="N11" s="162"/>
      <c r="O11" s="159" t="s">
        <v>69</v>
      </c>
      <c r="P11" s="163"/>
      <c r="Q11" s="140" t="s">
        <v>99</v>
      </c>
      <c r="R11" s="141"/>
      <c r="S11" s="140" t="s">
        <v>100</v>
      </c>
      <c r="T11" s="141"/>
      <c r="U11" s="45" t="s">
        <v>65</v>
      </c>
      <c r="V11" s="153"/>
      <c r="W11" s="156"/>
    </row>
    <row r="12" spans="1:24" ht="16.5" customHeight="1" x14ac:dyDescent="0.25">
      <c r="A12" s="146"/>
      <c r="B12" s="148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54"/>
      <c r="W12" s="157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8">
        <v>90.013199497884742</v>
      </c>
      <c r="J14" s="37">
        <v>15</v>
      </c>
      <c r="K14" s="32">
        <v>49.221733003519461</v>
      </c>
      <c r="L14" s="37">
        <v>20</v>
      </c>
      <c r="M14" s="37">
        <v>1</v>
      </c>
      <c r="N14" s="37">
        <v>15</v>
      </c>
      <c r="O14" s="37">
        <v>0</v>
      </c>
      <c r="P14" s="37">
        <v>5</v>
      </c>
      <c r="Q14" s="69">
        <v>4.0004661425153042E-2</v>
      </c>
      <c r="R14" s="26">
        <v>0</v>
      </c>
      <c r="S14" s="38">
        <v>0.21953390927830799</v>
      </c>
      <c r="T14" s="26">
        <v>0</v>
      </c>
      <c r="U14" s="26">
        <f>D14+F14+H14+J14+L14+N14+P14-R14-T14</f>
        <v>100</v>
      </c>
      <c r="V14" s="30">
        <f>ROUND(U14/71,2)</f>
        <v>1.41</v>
      </c>
      <c r="W14" s="33" t="s">
        <v>83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91.109103149179106</v>
      </c>
      <c r="J15" s="37">
        <v>15</v>
      </c>
      <c r="K15" s="32">
        <v>42.420703481636998</v>
      </c>
      <c r="L15" s="37">
        <v>0</v>
      </c>
      <c r="M15" s="37">
        <v>0</v>
      </c>
      <c r="N15" s="37">
        <v>15</v>
      </c>
      <c r="O15" s="37">
        <v>0</v>
      </c>
      <c r="P15" s="37">
        <v>5</v>
      </c>
      <c r="Q15" s="69">
        <v>0.13723113558379305</v>
      </c>
      <c r="R15" s="26">
        <v>0</v>
      </c>
      <c r="S15" s="38">
        <v>0</v>
      </c>
      <c r="T15" s="26">
        <v>0</v>
      </c>
      <c r="U15" s="26">
        <f t="shared" ref="U15:U78" si="1">D15+F15+H15+J15+L15+N15+P15-R15-T15</f>
        <v>80</v>
      </c>
      <c r="V15" s="30">
        <f t="shared" ref="V15:V78" si="2">ROUND(U15/71,2)</f>
        <v>1.1299999999999999</v>
      </c>
      <c r="W15" s="33" t="s">
        <v>81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92.721842501057097</v>
      </c>
      <c r="J16" s="37">
        <v>15</v>
      </c>
      <c r="K16" s="32">
        <v>46.098791393127591</v>
      </c>
      <c r="L16" s="37">
        <v>20</v>
      </c>
      <c r="M16" s="37">
        <v>1</v>
      </c>
      <c r="N16" s="37">
        <v>15</v>
      </c>
      <c r="O16" s="37">
        <v>0</v>
      </c>
      <c r="P16" s="37">
        <v>5</v>
      </c>
      <c r="Q16" s="69">
        <v>1.599220199497569</v>
      </c>
      <c r="R16" s="26">
        <v>0</v>
      </c>
      <c r="S16" s="38">
        <v>0.3857818898682947</v>
      </c>
      <c r="T16" s="26">
        <v>0</v>
      </c>
      <c r="U16" s="26">
        <f t="shared" si="1"/>
        <v>100</v>
      </c>
      <c r="V16" s="30">
        <f t="shared" si="2"/>
        <v>1.41</v>
      </c>
      <c r="W16" s="33" t="s">
        <v>83</v>
      </c>
      <c r="X16" s="41"/>
    </row>
    <row r="17" spans="1:24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92.437257637324265</v>
      </c>
      <c r="J17" s="37">
        <v>15</v>
      </c>
      <c r="K17" s="32">
        <v>39.719778267253858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9">
        <v>0.21389935524435766</v>
      </c>
      <c r="R17" s="26">
        <v>0</v>
      </c>
      <c r="S17" s="38">
        <v>1.7447323602990461</v>
      </c>
      <c r="T17" s="26">
        <v>0</v>
      </c>
      <c r="U17" s="26">
        <f t="shared" si="1"/>
        <v>80</v>
      </c>
      <c r="V17" s="30">
        <f t="shared" si="2"/>
        <v>1.1299999999999999</v>
      </c>
      <c r="W17" s="33" t="s">
        <v>81</v>
      </c>
      <c r="X17" s="41"/>
    </row>
    <row r="18" spans="1:24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95.096636807145387</v>
      </c>
      <c r="J18" s="37">
        <v>30</v>
      </c>
      <c r="K18" s="32">
        <v>49.998047628613747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9">
        <v>6.5778988066948402E-2</v>
      </c>
      <c r="R18" s="26">
        <v>0</v>
      </c>
      <c r="S18" s="38">
        <v>2.1747933873681777</v>
      </c>
      <c r="T18" s="26">
        <v>0</v>
      </c>
      <c r="U18" s="26">
        <f t="shared" si="1"/>
        <v>115</v>
      </c>
      <c r="V18" s="30">
        <f t="shared" si="2"/>
        <v>1.62</v>
      </c>
      <c r="W18" s="33" t="s">
        <v>82</v>
      </c>
      <c r="X18" s="41"/>
    </row>
    <row r="19" spans="1:24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95.000212790262722</v>
      </c>
      <c r="J19" s="37">
        <v>30</v>
      </c>
      <c r="K19" s="32">
        <v>45.036400084467168</v>
      </c>
      <c r="L19" s="37">
        <v>20</v>
      </c>
      <c r="M19" s="37">
        <v>1</v>
      </c>
      <c r="N19" s="37">
        <v>15</v>
      </c>
      <c r="O19" s="37">
        <v>0</v>
      </c>
      <c r="P19" s="37">
        <v>5</v>
      </c>
      <c r="Q19" s="69">
        <v>8.4647372351108491E-3</v>
      </c>
      <c r="R19" s="26">
        <v>0</v>
      </c>
      <c r="S19" s="38">
        <v>0.24411257306177037</v>
      </c>
      <c r="T19" s="26">
        <v>0</v>
      </c>
      <c r="U19" s="26">
        <f t="shared" si="1"/>
        <v>115</v>
      </c>
      <c r="V19" s="30">
        <f t="shared" si="2"/>
        <v>1.62</v>
      </c>
      <c r="W19" s="33" t="s">
        <v>82</v>
      </c>
      <c r="X19" s="41"/>
    </row>
    <row r="20" spans="1:24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86.104690251014475</v>
      </c>
      <c r="J20" s="37">
        <v>0</v>
      </c>
      <c r="K20" s="32">
        <v>48.775131273622094</v>
      </c>
      <c r="L20" s="37">
        <v>20</v>
      </c>
      <c r="M20" s="37">
        <v>1</v>
      </c>
      <c r="N20" s="37">
        <v>15</v>
      </c>
      <c r="O20" s="37">
        <v>0</v>
      </c>
      <c r="P20" s="37">
        <v>5</v>
      </c>
      <c r="Q20" s="69">
        <v>0.32966047117114688</v>
      </c>
      <c r="R20" s="26">
        <v>0</v>
      </c>
      <c r="S20" s="38">
        <v>1.340493088691094</v>
      </c>
      <c r="T20" s="26">
        <v>0</v>
      </c>
      <c r="U20" s="26">
        <f t="shared" si="1"/>
        <v>85</v>
      </c>
      <c r="V20" s="30">
        <f t="shared" si="2"/>
        <v>1.2</v>
      </c>
      <c r="W20" s="33" t="s">
        <v>81</v>
      </c>
      <c r="X20" s="41"/>
    </row>
    <row r="21" spans="1:24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94.040321449423743</v>
      </c>
      <c r="J21" s="37">
        <v>15</v>
      </c>
      <c r="K21" s="32">
        <v>45.016353794492296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9">
        <v>1.3626362657574806</v>
      </c>
      <c r="R21" s="26">
        <v>0</v>
      </c>
      <c r="S21" s="38">
        <v>1.5688221703826646</v>
      </c>
      <c r="T21" s="26">
        <v>0</v>
      </c>
      <c r="U21" s="26">
        <f t="shared" si="1"/>
        <v>100</v>
      </c>
      <c r="V21" s="30">
        <f t="shared" si="2"/>
        <v>1.41</v>
      </c>
      <c r="W21" s="33" t="s">
        <v>83</v>
      </c>
      <c r="X21" s="41"/>
    </row>
    <row r="22" spans="1:24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68">
        <v>86.466693623627648</v>
      </c>
      <c r="J22" s="37">
        <v>0</v>
      </c>
      <c r="K22" s="32">
        <v>37.674301395511925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9">
        <v>4.5637136512264039E-2</v>
      </c>
      <c r="R22" s="26">
        <v>0</v>
      </c>
      <c r="S22" s="38">
        <v>0.54550701343760977</v>
      </c>
      <c r="T22" s="26">
        <v>0</v>
      </c>
      <c r="U22" s="26">
        <f t="shared" si="1"/>
        <v>65</v>
      </c>
      <c r="V22" s="30">
        <f t="shared" si="2"/>
        <v>0.92</v>
      </c>
      <c r="W22" s="33" t="s">
        <v>84</v>
      </c>
      <c r="X22" s="41"/>
    </row>
    <row r="23" spans="1:24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91.238895910399705</v>
      </c>
      <c r="J23" s="37">
        <v>15</v>
      </c>
      <c r="K23" s="32">
        <v>44.52687249891995</v>
      </c>
      <c r="L23" s="37">
        <v>0</v>
      </c>
      <c r="M23" s="37">
        <v>0</v>
      </c>
      <c r="N23" s="37">
        <v>15</v>
      </c>
      <c r="O23" s="37">
        <v>0</v>
      </c>
      <c r="P23" s="37">
        <v>5</v>
      </c>
      <c r="Q23" s="69">
        <v>0.59334525628241841</v>
      </c>
      <c r="R23" s="26">
        <v>0</v>
      </c>
      <c r="S23" s="38">
        <v>0.46036994684987131</v>
      </c>
      <c r="T23" s="26">
        <v>0</v>
      </c>
      <c r="U23" s="26">
        <f t="shared" si="1"/>
        <v>80</v>
      </c>
      <c r="V23" s="30">
        <f t="shared" si="2"/>
        <v>1.1299999999999999</v>
      </c>
      <c r="W23" s="33" t="s">
        <v>81</v>
      </c>
      <c r="X23" s="41"/>
    </row>
    <row r="24" spans="1:24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54.015281319038586</v>
      </c>
      <c r="J24" s="37">
        <v>0</v>
      </c>
      <c r="K24" s="32">
        <v>45.375456962680992</v>
      </c>
      <c r="L24" s="37">
        <v>20</v>
      </c>
      <c r="M24" s="37">
        <v>0</v>
      </c>
      <c r="N24" s="37">
        <v>15</v>
      </c>
      <c r="O24" s="37">
        <v>0</v>
      </c>
      <c r="P24" s="37">
        <v>5</v>
      </c>
      <c r="Q24" s="69">
        <v>0.75633068732811781</v>
      </c>
      <c r="R24" s="26">
        <v>0</v>
      </c>
      <c r="S24" s="38">
        <v>0.61515150141010611</v>
      </c>
      <c r="T24" s="26">
        <v>0</v>
      </c>
      <c r="U24" s="26">
        <f t="shared" si="1"/>
        <v>85</v>
      </c>
      <c r="V24" s="30">
        <f t="shared" si="2"/>
        <v>1.2</v>
      </c>
      <c r="W24" s="33" t="s">
        <v>81</v>
      </c>
      <c r="X24" s="41"/>
    </row>
    <row r="25" spans="1:24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94.994817316337659</v>
      </c>
      <c r="J25" s="37">
        <v>15</v>
      </c>
      <c r="K25" s="32">
        <v>43.039026015943456</v>
      </c>
      <c r="L25" s="37">
        <v>0</v>
      </c>
      <c r="M25" s="37">
        <v>1</v>
      </c>
      <c r="N25" s="37">
        <v>15</v>
      </c>
      <c r="O25" s="37">
        <v>0</v>
      </c>
      <c r="P25" s="37">
        <v>5</v>
      </c>
      <c r="Q25" s="69">
        <v>0.42579738121741167</v>
      </c>
      <c r="R25" s="26">
        <v>0</v>
      </c>
      <c r="S25" s="38">
        <v>0.32763735426797208</v>
      </c>
      <c r="T25" s="26">
        <v>0</v>
      </c>
      <c r="U25" s="26">
        <f t="shared" si="1"/>
        <v>80</v>
      </c>
      <c r="V25" s="30">
        <f t="shared" si="2"/>
        <v>1.1299999999999999</v>
      </c>
      <c r="W25" s="33" t="s">
        <v>81</v>
      </c>
      <c r="X25" s="41"/>
    </row>
    <row r="26" spans="1:24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81.441868925673504</v>
      </c>
      <c r="J26" s="37">
        <v>0</v>
      </c>
      <c r="K26" s="32">
        <v>42.848285769290776</v>
      </c>
      <c r="L26" s="37">
        <v>0</v>
      </c>
      <c r="M26" s="37">
        <v>0</v>
      </c>
      <c r="N26" s="37">
        <v>15</v>
      </c>
      <c r="O26" s="37">
        <v>0</v>
      </c>
      <c r="P26" s="37">
        <v>5</v>
      </c>
      <c r="Q26" s="69">
        <v>7.8329214383451196E-2</v>
      </c>
      <c r="R26" s="26">
        <v>0</v>
      </c>
      <c r="S26" s="38">
        <v>9.3696705764861957E-3</v>
      </c>
      <c r="T26" s="26">
        <v>0</v>
      </c>
      <c r="U26" s="26">
        <f t="shared" si="1"/>
        <v>65</v>
      </c>
      <c r="V26" s="30">
        <f t="shared" si="2"/>
        <v>0.92</v>
      </c>
      <c r="W26" s="33" t="s">
        <v>84</v>
      </c>
      <c r="X26" s="41"/>
    </row>
    <row r="27" spans="1:24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92.204077585939146</v>
      </c>
      <c r="J27" s="37">
        <v>15</v>
      </c>
      <c r="K27" s="32">
        <v>46.992522754623209</v>
      </c>
      <c r="L27" s="37">
        <v>20</v>
      </c>
      <c r="M27" s="37">
        <v>0</v>
      </c>
      <c r="N27" s="37">
        <v>15</v>
      </c>
      <c r="O27" s="37">
        <v>0</v>
      </c>
      <c r="P27" s="37">
        <v>5</v>
      </c>
      <c r="Q27" s="69">
        <v>0</v>
      </c>
      <c r="R27" s="26">
        <v>0</v>
      </c>
      <c r="S27" s="38">
        <v>0.57912363778910236</v>
      </c>
      <c r="T27" s="26">
        <v>0</v>
      </c>
      <c r="U27" s="26">
        <f t="shared" si="1"/>
        <v>100</v>
      </c>
      <c r="V27" s="30">
        <f t="shared" si="2"/>
        <v>1.41</v>
      </c>
      <c r="W27" s="33" t="s">
        <v>83</v>
      </c>
      <c r="X27" s="41"/>
    </row>
    <row r="28" spans="1:24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85.490383128227037</v>
      </c>
      <c r="J28" s="37">
        <v>0</v>
      </c>
      <c r="K28" s="32">
        <v>46.019757354129105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9">
        <v>0.10013090282212844</v>
      </c>
      <c r="R28" s="26">
        <v>0</v>
      </c>
      <c r="S28" s="38">
        <v>0.55503362970045</v>
      </c>
      <c r="T28" s="26">
        <v>0</v>
      </c>
      <c r="U28" s="26">
        <f t="shared" si="1"/>
        <v>85</v>
      </c>
      <c r="V28" s="30">
        <f t="shared" si="2"/>
        <v>1.2</v>
      </c>
      <c r="W28" s="33" t="s">
        <v>81</v>
      </c>
      <c r="X28" s="41"/>
    </row>
    <row r="29" spans="1:24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92.651464605536361</v>
      </c>
      <c r="J29" s="37">
        <v>15</v>
      </c>
      <c r="K29" s="32">
        <v>41.467237402691062</v>
      </c>
      <c r="L29" s="37">
        <v>0</v>
      </c>
      <c r="M29" s="37">
        <v>0</v>
      </c>
      <c r="N29" s="37">
        <v>15</v>
      </c>
      <c r="O29" s="37">
        <v>0</v>
      </c>
      <c r="P29" s="37">
        <v>5</v>
      </c>
      <c r="Q29" s="69">
        <v>3.4257312087370886E-2</v>
      </c>
      <c r="R29" s="26">
        <v>0</v>
      </c>
      <c r="S29" s="38">
        <v>0</v>
      </c>
      <c r="T29" s="26">
        <v>0</v>
      </c>
      <c r="U29" s="26">
        <f t="shared" si="1"/>
        <v>80</v>
      </c>
      <c r="V29" s="30">
        <f t="shared" si="2"/>
        <v>1.1299999999999999</v>
      </c>
      <c r="W29" s="33" t="s">
        <v>81</v>
      </c>
      <c r="X29" s="41"/>
    </row>
    <row r="30" spans="1:24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89.308547089672061</v>
      </c>
      <c r="J30" s="37">
        <v>0</v>
      </c>
      <c r="K30" s="32">
        <v>49.468362015382617</v>
      </c>
      <c r="L30" s="37">
        <v>20</v>
      </c>
      <c r="M30" s="37">
        <v>1</v>
      </c>
      <c r="N30" s="37">
        <v>15</v>
      </c>
      <c r="O30" s="37">
        <v>0</v>
      </c>
      <c r="P30" s="37">
        <v>5</v>
      </c>
      <c r="Q30" s="69">
        <v>0.96422237625182261</v>
      </c>
      <c r="R30" s="26">
        <v>0</v>
      </c>
      <c r="S30" s="38">
        <v>1.0103132245034536</v>
      </c>
      <c r="T30" s="26">
        <v>0</v>
      </c>
      <c r="U30" s="26">
        <f t="shared" si="1"/>
        <v>85</v>
      </c>
      <c r="V30" s="30">
        <f t="shared" si="2"/>
        <v>1.2</v>
      </c>
      <c r="W30" s="33" t="s">
        <v>81</v>
      </c>
      <c r="X30" s="41"/>
    </row>
    <row r="31" spans="1:24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90.739769452924889</v>
      </c>
      <c r="J31" s="37">
        <v>15</v>
      </c>
      <c r="K31" s="32">
        <v>48.446764517160823</v>
      </c>
      <c r="L31" s="37">
        <v>20</v>
      </c>
      <c r="M31" s="37">
        <v>1</v>
      </c>
      <c r="N31" s="37">
        <v>15</v>
      </c>
      <c r="O31" s="37">
        <v>0</v>
      </c>
      <c r="P31" s="37">
        <v>5</v>
      </c>
      <c r="Q31" s="69">
        <v>1.1312976664769494</v>
      </c>
      <c r="R31" s="26">
        <v>0</v>
      </c>
      <c r="S31" s="38">
        <v>4.3091499548026093E-3</v>
      </c>
      <c r="T31" s="26">
        <v>0</v>
      </c>
      <c r="U31" s="26">
        <f t="shared" si="1"/>
        <v>100</v>
      </c>
      <c r="V31" s="30">
        <f t="shared" si="2"/>
        <v>1.41</v>
      </c>
      <c r="W31" s="33" t="s">
        <v>83</v>
      </c>
      <c r="X31" s="41"/>
    </row>
    <row r="32" spans="1:24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90.743923962579174</v>
      </c>
      <c r="J32" s="37">
        <v>15</v>
      </c>
      <c r="K32" s="32">
        <v>45.362214239321524</v>
      </c>
      <c r="L32" s="37">
        <v>20</v>
      </c>
      <c r="M32" s="37">
        <v>0</v>
      </c>
      <c r="N32" s="37">
        <v>15</v>
      </c>
      <c r="O32" s="37">
        <v>0</v>
      </c>
      <c r="P32" s="37">
        <v>5</v>
      </c>
      <c r="Q32" s="69">
        <v>1.3995061575517678</v>
      </c>
      <c r="R32" s="26">
        <v>0</v>
      </c>
      <c r="S32" s="38">
        <v>1.5183102288152881</v>
      </c>
      <c r="T32" s="26">
        <v>0</v>
      </c>
      <c r="U32" s="26">
        <f t="shared" si="1"/>
        <v>100</v>
      </c>
      <c r="V32" s="30">
        <f t="shared" si="2"/>
        <v>1.41</v>
      </c>
      <c r="W32" s="33" t="s">
        <v>83</v>
      </c>
      <c r="X32" s="41"/>
    </row>
    <row r="33" spans="1:24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94.753110383766185</v>
      </c>
      <c r="J33" s="37">
        <v>15</v>
      </c>
      <c r="K33" s="32">
        <v>49.983055892911757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9">
        <v>3.9611783432513786E-2</v>
      </c>
      <c r="R33" s="26">
        <v>0</v>
      </c>
      <c r="S33" s="38">
        <v>2.4443318992484513</v>
      </c>
      <c r="T33" s="26">
        <v>0</v>
      </c>
      <c r="U33" s="26">
        <f t="shared" si="1"/>
        <v>100</v>
      </c>
      <c r="V33" s="30">
        <f t="shared" si="2"/>
        <v>1.41</v>
      </c>
      <c r="W33" s="33" t="s">
        <v>83</v>
      </c>
      <c r="X33" s="41"/>
    </row>
    <row r="34" spans="1:24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68">
        <v>75.681172723278735</v>
      </c>
      <c r="J34" s="37">
        <v>0</v>
      </c>
      <c r="K34" s="32">
        <v>44.17240362135442</v>
      </c>
      <c r="L34" s="37">
        <v>0</v>
      </c>
      <c r="M34" s="37">
        <v>0</v>
      </c>
      <c r="N34" s="37">
        <v>15</v>
      </c>
      <c r="O34" s="37">
        <v>0</v>
      </c>
      <c r="P34" s="37">
        <v>5</v>
      </c>
      <c r="Q34" s="69">
        <v>0.33808598780468879</v>
      </c>
      <c r="R34" s="26">
        <v>0</v>
      </c>
      <c r="S34" s="38">
        <v>1.2572103613597923</v>
      </c>
      <c r="T34" s="26">
        <v>0</v>
      </c>
      <c r="U34" s="26">
        <f t="shared" si="1"/>
        <v>65</v>
      </c>
      <c r="V34" s="30">
        <f t="shared" si="2"/>
        <v>0.92</v>
      </c>
      <c r="W34" s="33" t="s">
        <v>84</v>
      </c>
      <c r="X34" s="41"/>
    </row>
    <row r="35" spans="1:24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15</v>
      </c>
      <c r="G35" s="37">
        <v>0</v>
      </c>
      <c r="H35" s="37">
        <v>15</v>
      </c>
      <c r="I35" s="68">
        <v>89.456970988111436</v>
      </c>
      <c r="J35" s="37">
        <v>0</v>
      </c>
      <c r="K35" s="32">
        <v>43.797031604900276</v>
      </c>
      <c r="L35" s="37">
        <v>0</v>
      </c>
      <c r="M35" s="37">
        <v>1</v>
      </c>
      <c r="N35" s="37">
        <v>15</v>
      </c>
      <c r="O35" s="37">
        <v>0</v>
      </c>
      <c r="P35" s="37">
        <v>5</v>
      </c>
      <c r="Q35" s="69">
        <v>0.65558901568073291</v>
      </c>
      <c r="R35" s="26">
        <v>0</v>
      </c>
      <c r="S35" s="38">
        <v>1.4183868916061073</v>
      </c>
      <c r="T35" s="26">
        <v>0</v>
      </c>
      <c r="U35" s="26">
        <f t="shared" si="1"/>
        <v>65</v>
      </c>
      <c r="V35" s="30">
        <f t="shared" si="2"/>
        <v>0.92</v>
      </c>
      <c r="W35" s="33" t="s">
        <v>84</v>
      </c>
      <c r="X35" s="41"/>
    </row>
    <row r="36" spans="1:24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95.397892109698901</v>
      </c>
      <c r="J36" s="37">
        <v>30</v>
      </c>
      <c r="K36" s="32">
        <v>46.969467473281249</v>
      </c>
      <c r="L36" s="37">
        <v>20</v>
      </c>
      <c r="M36" s="37">
        <v>1</v>
      </c>
      <c r="N36" s="37">
        <v>15</v>
      </c>
      <c r="O36" s="37">
        <v>0</v>
      </c>
      <c r="P36" s="37">
        <v>5</v>
      </c>
      <c r="Q36" s="69">
        <v>0</v>
      </c>
      <c r="R36" s="26">
        <v>0</v>
      </c>
      <c r="S36" s="38">
        <v>0.23184816166152197</v>
      </c>
      <c r="T36" s="26">
        <v>0</v>
      </c>
      <c r="U36" s="26">
        <f t="shared" si="1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8">
        <v>81.935045804863179</v>
      </c>
      <c r="J37" s="37">
        <v>0</v>
      </c>
      <c r="K37" s="32">
        <v>42.593066759513235</v>
      </c>
      <c r="L37" s="37">
        <v>0</v>
      </c>
      <c r="M37" s="37">
        <v>1</v>
      </c>
      <c r="N37" s="37">
        <v>15</v>
      </c>
      <c r="O37" s="37">
        <v>0</v>
      </c>
      <c r="P37" s="37">
        <v>5</v>
      </c>
      <c r="Q37" s="69">
        <v>0.74608961393666484</v>
      </c>
      <c r="R37" s="26">
        <v>0</v>
      </c>
      <c r="S37" s="38">
        <v>1.4337313058241674</v>
      </c>
      <c r="T37" s="26">
        <v>0</v>
      </c>
      <c r="U37" s="26">
        <f t="shared" si="1"/>
        <v>65</v>
      </c>
      <c r="V37" s="30">
        <f t="shared" si="2"/>
        <v>0.92</v>
      </c>
      <c r="W37" s="33" t="s">
        <v>84</v>
      </c>
      <c r="X37" s="41"/>
    </row>
    <row r="38" spans="1:24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95.044444786990553</v>
      </c>
      <c r="J38" s="37">
        <v>30</v>
      </c>
      <c r="K38" s="32">
        <v>47.246273625355855</v>
      </c>
      <c r="L38" s="37">
        <v>20</v>
      </c>
      <c r="M38" s="37">
        <v>1</v>
      </c>
      <c r="N38" s="37">
        <v>15</v>
      </c>
      <c r="O38" s="37">
        <v>0</v>
      </c>
      <c r="P38" s="37">
        <v>5</v>
      </c>
      <c r="Q38" s="69">
        <v>3.1090341212292434E-2</v>
      </c>
      <c r="R38" s="26">
        <v>0</v>
      </c>
      <c r="S38" s="38">
        <v>1.8348020843142798</v>
      </c>
      <c r="T38" s="26">
        <v>0</v>
      </c>
      <c r="U38" s="26">
        <f t="shared" si="1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95.001375727434379</v>
      </c>
      <c r="J39" s="37">
        <v>30</v>
      </c>
      <c r="K39" s="32">
        <v>47.480788903015799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9">
        <v>0</v>
      </c>
      <c r="R39" s="26">
        <v>0</v>
      </c>
      <c r="S39" s="38">
        <v>1.4610978545128075</v>
      </c>
      <c r="T39" s="26">
        <v>0</v>
      </c>
      <c r="U39" s="26">
        <f t="shared" si="1"/>
        <v>115</v>
      </c>
      <c r="V39" s="30">
        <f t="shared" si="2"/>
        <v>1.62</v>
      </c>
      <c r="W39" s="33" t="s">
        <v>82</v>
      </c>
      <c r="X39" s="41"/>
    </row>
    <row r="40" spans="1:24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87.960857958482464</v>
      </c>
      <c r="J40" s="37">
        <v>0</v>
      </c>
      <c r="K40" s="32">
        <v>44.972681641903364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9">
        <v>5.8026954915509341E-2</v>
      </c>
      <c r="R40" s="26">
        <v>0</v>
      </c>
      <c r="S40" s="38">
        <v>0.66843021443828721</v>
      </c>
      <c r="T40" s="26">
        <v>0</v>
      </c>
      <c r="U40" s="26">
        <f t="shared" si="1"/>
        <v>65</v>
      </c>
      <c r="V40" s="30">
        <f t="shared" si="2"/>
        <v>0.92</v>
      </c>
      <c r="W40" s="33" t="s">
        <v>84</v>
      </c>
      <c r="X40" s="41"/>
    </row>
    <row r="41" spans="1:24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92.037039205396425</v>
      </c>
      <c r="J41" s="37">
        <v>15</v>
      </c>
      <c r="K41" s="32">
        <v>51.064415825789169</v>
      </c>
      <c r="L41" s="37">
        <v>20</v>
      </c>
      <c r="M41" s="37">
        <v>1</v>
      </c>
      <c r="N41" s="37">
        <v>15</v>
      </c>
      <c r="O41" s="37">
        <v>0</v>
      </c>
      <c r="P41" s="37">
        <v>5</v>
      </c>
      <c r="Q41" s="69">
        <v>0.79144263049751329</v>
      </c>
      <c r="R41" s="26">
        <v>0</v>
      </c>
      <c r="S41" s="38">
        <v>0.24373898251799248</v>
      </c>
      <c r="T41" s="26">
        <v>0</v>
      </c>
      <c r="U41" s="26">
        <f t="shared" si="1"/>
        <v>100</v>
      </c>
      <c r="V41" s="30">
        <f t="shared" si="2"/>
        <v>1.41</v>
      </c>
      <c r="W41" s="33" t="s">
        <v>83</v>
      </c>
      <c r="X41" s="41"/>
    </row>
    <row r="42" spans="1:24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88.720677348509966</v>
      </c>
      <c r="J42" s="37">
        <v>0</v>
      </c>
      <c r="K42" s="32">
        <v>46.988686526059716</v>
      </c>
      <c r="L42" s="37">
        <v>20</v>
      </c>
      <c r="M42" s="37">
        <v>2</v>
      </c>
      <c r="N42" s="37">
        <v>5</v>
      </c>
      <c r="O42" s="37">
        <v>0</v>
      </c>
      <c r="P42" s="37">
        <v>5</v>
      </c>
      <c r="Q42" s="69">
        <v>1.4030226723150485</v>
      </c>
      <c r="R42" s="26">
        <v>0</v>
      </c>
      <c r="S42" s="38">
        <v>3.2759404374465707E-2</v>
      </c>
      <c r="T42" s="26">
        <v>0</v>
      </c>
      <c r="U42" s="26">
        <f t="shared" si="1"/>
        <v>75</v>
      </c>
      <c r="V42" s="30">
        <f t="shared" si="2"/>
        <v>1.06</v>
      </c>
      <c r="W42" s="33" t="s">
        <v>81</v>
      </c>
      <c r="X42" s="41"/>
    </row>
    <row r="43" spans="1:24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89.495823128364677</v>
      </c>
      <c r="J43" s="37">
        <v>0</v>
      </c>
      <c r="K43" s="32">
        <v>46.120314035116436</v>
      </c>
      <c r="L43" s="37">
        <v>20</v>
      </c>
      <c r="M43" s="37">
        <v>1</v>
      </c>
      <c r="N43" s="37">
        <v>15</v>
      </c>
      <c r="O43" s="37">
        <v>0</v>
      </c>
      <c r="P43" s="37">
        <v>5</v>
      </c>
      <c r="Q43" s="69">
        <v>0.12581482317048573</v>
      </c>
      <c r="R43" s="26">
        <v>0</v>
      </c>
      <c r="S43" s="38">
        <v>1.1298132275140189</v>
      </c>
      <c r="T43" s="26">
        <v>0</v>
      </c>
      <c r="U43" s="26">
        <f t="shared" si="1"/>
        <v>85</v>
      </c>
      <c r="V43" s="30">
        <f t="shared" si="2"/>
        <v>1.2</v>
      </c>
      <c r="W43" s="33" t="s">
        <v>81</v>
      </c>
      <c r="X43" s="41"/>
    </row>
    <row r="44" spans="1:24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95.470028312005567</v>
      </c>
      <c r="J44" s="37">
        <v>30</v>
      </c>
      <c r="K44" s="32">
        <v>45.003477242610032</v>
      </c>
      <c r="L44" s="37">
        <v>20</v>
      </c>
      <c r="M44" s="37">
        <v>1</v>
      </c>
      <c r="N44" s="37">
        <v>15</v>
      </c>
      <c r="O44" s="37">
        <v>0</v>
      </c>
      <c r="P44" s="37">
        <v>5</v>
      </c>
      <c r="Q44" s="69">
        <v>0</v>
      </c>
      <c r="R44" s="26">
        <v>0</v>
      </c>
      <c r="S44" s="38">
        <v>0.94114169293457273</v>
      </c>
      <c r="T44" s="26">
        <v>0</v>
      </c>
      <c r="U44" s="26">
        <f t="shared" si="1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90.569541436576017</v>
      </c>
      <c r="J45" s="37">
        <v>15</v>
      </c>
      <c r="K45" s="32">
        <v>46.727570203846454</v>
      </c>
      <c r="L45" s="37">
        <v>20</v>
      </c>
      <c r="M45" s="37">
        <v>1</v>
      </c>
      <c r="N45" s="37">
        <v>15</v>
      </c>
      <c r="O45" s="37">
        <v>0</v>
      </c>
      <c r="P45" s="37">
        <v>5</v>
      </c>
      <c r="Q45" s="69">
        <v>0</v>
      </c>
      <c r="R45" s="26">
        <v>0</v>
      </c>
      <c r="S45" s="38">
        <v>1.4329766283268679</v>
      </c>
      <c r="T45" s="26">
        <v>0</v>
      </c>
      <c r="U45" s="26">
        <f t="shared" si="1"/>
        <v>100</v>
      </c>
      <c r="V45" s="30">
        <f t="shared" si="2"/>
        <v>1.41</v>
      </c>
      <c r="W45" s="33" t="s">
        <v>83</v>
      </c>
      <c r="X45" s="41"/>
    </row>
    <row r="46" spans="1:24" s="23" customFormat="1" ht="22.5" x14ac:dyDescent="0.25">
      <c r="A46" s="1">
        <f t="shared" si="3"/>
        <v>33</v>
      </c>
      <c r="B46" s="31" t="s">
        <v>32</v>
      </c>
      <c r="C46" s="28">
        <v>1</v>
      </c>
      <c r="D46" s="28">
        <v>15</v>
      </c>
      <c r="E46" s="29">
        <v>2.4300000000000002</v>
      </c>
      <c r="F46" s="28">
        <v>15</v>
      </c>
      <c r="G46" s="37">
        <v>0</v>
      </c>
      <c r="H46" s="37">
        <v>15</v>
      </c>
      <c r="I46" s="68">
        <v>95.496135750374535</v>
      </c>
      <c r="J46" s="37">
        <v>30</v>
      </c>
      <c r="K46" s="32">
        <v>46.273357223455456</v>
      </c>
      <c r="L46" s="37">
        <v>20</v>
      </c>
      <c r="M46" s="37">
        <v>1</v>
      </c>
      <c r="N46" s="37">
        <v>15</v>
      </c>
      <c r="O46" s="37">
        <v>0</v>
      </c>
      <c r="P46" s="37">
        <v>5</v>
      </c>
      <c r="Q46" s="69">
        <v>1.0364539405866367E-2</v>
      </c>
      <c r="R46" s="26">
        <v>0</v>
      </c>
      <c r="S46" s="38">
        <v>2.5508961203261173</v>
      </c>
      <c r="T46" s="26">
        <v>0</v>
      </c>
      <c r="U46" s="26">
        <f t="shared" si="1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90.695217570185363</v>
      </c>
      <c r="J47" s="37">
        <v>15</v>
      </c>
      <c r="K47" s="32">
        <v>43.424086490644385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9">
        <v>0</v>
      </c>
      <c r="R47" s="26">
        <v>0</v>
      </c>
      <c r="S47" s="38">
        <v>1.013212374654384</v>
      </c>
      <c r="T47" s="26">
        <v>0</v>
      </c>
      <c r="U47" s="26">
        <f t="shared" si="1"/>
        <v>80</v>
      </c>
      <c r="V47" s="30">
        <f t="shared" si="2"/>
        <v>1.1299999999999999</v>
      </c>
      <c r="W47" s="33" t="s">
        <v>81</v>
      </c>
      <c r="X47" s="41"/>
    </row>
    <row r="48" spans="1:24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8">
        <v>95.483617822957783</v>
      </c>
      <c r="J48" s="37">
        <v>30</v>
      </c>
      <c r="K48" s="32">
        <v>46.525992514704697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9">
        <v>0.5673308873697005</v>
      </c>
      <c r="R48" s="26">
        <v>0</v>
      </c>
      <c r="S48" s="38">
        <v>1.1739833361196832</v>
      </c>
      <c r="T48" s="26">
        <v>0</v>
      </c>
      <c r="U48" s="26">
        <f t="shared" si="1"/>
        <v>115</v>
      </c>
      <c r="V48" s="30">
        <f t="shared" si="2"/>
        <v>1.62</v>
      </c>
      <c r="W48" s="33" t="s">
        <v>82</v>
      </c>
      <c r="X48" s="41"/>
    </row>
    <row r="49" spans="1:24" s="23" customFormat="1" ht="22.5" x14ac:dyDescent="0.25">
      <c r="A49" s="1">
        <f t="shared" si="3"/>
        <v>36</v>
      </c>
      <c r="B49" s="31" t="s">
        <v>34</v>
      </c>
      <c r="C49" s="28">
        <v>1</v>
      </c>
      <c r="D49" s="28">
        <v>15</v>
      </c>
      <c r="E49" s="29">
        <v>0.46</v>
      </c>
      <c r="F49" s="28">
        <v>15</v>
      </c>
      <c r="G49" s="37">
        <v>0</v>
      </c>
      <c r="H49" s="37">
        <v>15</v>
      </c>
      <c r="I49" s="68">
        <v>91.149483816612729</v>
      </c>
      <c r="J49" s="37">
        <v>15</v>
      </c>
      <c r="K49" s="32">
        <v>45.00147098937142</v>
      </c>
      <c r="L49" s="37">
        <v>20</v>
      </c>
      <c r="M49" s="37">
        <v>2</v>
      </c>
      <c r="N49" s="37">
        <v>5</v>
      </c>
      <c r="O49" s="37">
        <v>0</v>
      </c>
      <c r="P49" s="37">
        <v>5</v>
      </c>
      <c r="Q49" s="69">
        <v>1.1891094648249392</v>
      </c>
      <c r="R49" s="26">
        <v>0</v>
      </c>
      <c r="S49" s="38">
        <v>0.12946839042512923</v>
      </c>
      <c r="T49" s="26">
        <v>0</v>
      </c>
      <c r="U49" s="26">
        <f t="shared" si="1"/>
        <v>90</v>
      </c>
      <c r="V49" s="30">
        <f t="shared" si="2"/>
        <v>1.27</v>
      </c>
      <c r="W49" s="33" t="s">
        <v>83</v>
      </c>
      <c r="X49" s="41"/>
    </row>
    <row r="50" spans="1:24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92.359039592728593</v>
      </c>
      <c r="J50" s="37">
        <v>15</v>
      </c>
      <c r="K50" s="32">
        <v>47.756816466824667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9">
        <v>2.7027382486782234E-4</v>
      </c>
      <c r="R50" s="26">
        <v>0</v>
      </c>
      <c r="S50" s="38">
        <v>7.5805955230555735E-2</v>
      </c>
      <c r="T50" s="26">
        <v>0</v>
      </c>
      <c r="U50" s="26">
        <f t="shared" si="1"/>
        <v>100</v>
      </c>
      <c r="V50" s="30">
        <f t="shared" si="2"/>
        <v>1.41</v>
      </c>
      <c r="W50" s="33" t="s">
        <v>83</v>
      </c>
      <c r="X50" s="41"/>
    </row>
    <row r="51" spans="1:24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90.827085959104664</v>
      </c>
      <c r="J51" s="37">
        <v>15</v>
      </c>
      <c r="K51" s="32">
        <v>45.831494308711129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9">
        <v>9.7653588799754956E-2</v>
      </c>
      <c r="R51" s="26">
        <v>0</v>
      </c>
      <c r="S51" s="38">
        <v>2.1928118910183634</v>
      </c>
      <c r="T51" s="26">
        <v>0</v>
      </c>
      <c r="U51" s="26">
        <f t="shared" si="1"/>
        <v>100</v>
      </c>
      <c r="V51" s="30">
        <f t="shared" si="2"/>
        <v>1.41</v>
      </c>
      <c r="W51" s="33" t="s">
        <v>83</v>
      </c>
      <c r="X51" s="41"/>
    </row>
    <row r="52" spans="1:24" s="23" customFormat="1" ht="22.5" x14ac:dyDescent="0.25">
      <c r="A52" s="1">
        <f t="shared" si="3"/>
        <v>39</v>
      </c>
      <c r="B52" s="31" t="s">
        <v>37</v>
      </c>
      <c r="C52" s="28">
        <v>1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8">
        <v>81.496869645300265</v>
      </c>
      <c r="J52" s="37">
        <v>0</v>
      </c>
      <c r="K52" s="32">
        <v>45.741239819333366</v>
      </c>
      <c r="L52" s="37">
        <v>20</v>
      </c>
      <c r="M52" s="37">
        <v>2</v>
      </c>
      <c r="N52" s="37">
        <v>5</v>
      </c>
      <c r="O52" s="37">
        <v>0</v>
      </c>
      <c r="P52" s="37">
        <v>5</v>
      </c>
      <c r="Q52" s="69">
        <v>0.88176769887296202</v>
      </c>
      <c r="R52" s="26">
        <v>0</v>
      </c>
      <c r="S52" s="38">
        <v>0</v>
      </c>
      <c r="T52" s="26">
        <v>0</v>
      </c>
      <c r="U52" s="26">
        <f t="shared" si="1"/>
        <v>75</v>
      </c>
      <c r="V52" s="30">
        <f t="shared" si="2"/>
        <v>1.06</v>
      </c>
      <c r="W52" s="33" t="s">
        <v>81</v>
      </c>
      <c r="X52" s="41"/>
    </row>
    <row r="53" spans="1:24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95.881345994924928</v>
      </c>
      <c r="J53" s="37">
        <v>30</v>
      </c>
      <c r="K53" s="32">
        <v>49.057997734613487</v>
      </c>
      <c r="L53" s="37">
        <v>20</v>
      </c>
      <c r="M53" s="37">
        <v>1</v>
      </c>
      <c r="N53" s="37">
        <v>15</v>
      </c>
      <c r="O53" s="37">
        <v>0</v>
      </c>
      <c r="P53" s="37">
        <v>5</v>
      </c>
      <c r="Q53" s="69">
        <v>0</v>
      </c>
      <c r="R53" s="26">
        <v>0</v>
      </c>
      <c r="S53" s="38">
        <v>1.2689872478240343</v>
      </c>
      <c r="T53" s="26">
        <v>0</v>
      </c>
      <c r="U53" s="26">
        <f t="shared" si="1"/>
        <v>115</v>
      </c>
      <c r="V53" s="30">
        <f t="shared" si="2"/>
        <v>1.62</v>
      </c>
      <c r="W53" s="33" t="s">
        <v>82</v>
      </c>
      <c r="X53" s="41"/>
    </row>
    <row r="54" spans="1:24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8">
        <v>91.692700403453301</v>
      </c>
      <c r="J54" s="37">
        <v>15</v>
      </c>
      <c r="K54" s="32">
        <v>45.741947002965624</v>
      </c>
      <c r="L54" s="37">
        <v>20</v>
      </c>
      <c r="M54" s="37">
        <v>1</v>
      </c>
      <c r="N54" s="37">
        <v>15</v>
      </c>
      <c r="O54" s="37">
        <v>0</v>
      </c>
      <c r="P54" s="37">
        <v>5</v>
      </c>
      <c r="Q54" s="69">
        <v>0</v>
      </c>
      <c r="R54" s="26">
        <v>0</v>
      </c>
      <c r="S54" s="38">
        <v>0</v>
      </c>
      <c r="T54" s="26">
        <v>0</v>
      </c>
      <c r="U54" s="26">
        <f t="shared" si="1"/>
        <v>100</v>
      </c>
      <c r="V54" s="30">
        <f t="shared" si="2"/>
        <v>1.41</v>
      </c>
      <c r="W54" s="33" t="s">
        <v>83</v>
      </c>
      <c r="X54" s="41"/>
    </row>
    <row r="55" spans="1:24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86.986047880746824</v>
      </c>
      <c r="J55" s="37">
        <v>0</v>
      </c>
      <c r="K55" s="32">
        <v>46.339727040648086</v>
      </c>
      <c r="L55" s="37">
        <v>20</v>
      </c>
      <c r="M55" s="37">
        <v>1</v>
      </c>
      <c r="N55" s="37">
        <v>15</v>
      </c>
      <c r="O55" s="37">
        <v>0</v>
      </c>
      <c r="P55" s="37">
        <v>5</v>
      </c>
      <c r="Q55" s="69">
        <v>0.62866582144743788</v>
      </c>
      <c r="R55" s="26">
        <v>0</v>
      </c>
      <c r="S55" s="38">
        <v>0.39471801373481241</v>
      </c>
      <c r="T55" s="26">
        <v>0</v>
      </c>
      <c r="U55" s="26">
        <f t="shared" si="1"/>
        <v>85</v>
      </c>
      <c r="V55" s="30">
        <f t="shared" si="2"/>
        <v>1.2</v>
      </c>
      <c r="W55" s="33" t="s">
        <v>81</v>
      </c>
      <c r="X55" s="41"/>
    </row>
    <row r="56" spans="1:24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8">
        <v>88.914913073370641</v>
      </c>
      <c r="J56" s="37">
        <v>0</v>
      </c>
      <c r="K56" s="32">
        <v>49.372797330339139</v>
      </c>
      <c r="L56" s="37">
        <v>20</v>
      </c>
      <c r="M56" s="37">
        <v>0</v>
      </c>
      <c r="N56" s="37">
        <v>15</v>
      </c>
      <c r="O56" s="37">
        <v>1</v>
      </c>
      <c r="P56" s="37">
        <v>0</v>
      </c>
      <c r="Q56" s="69">
        <v>0.17649931673111108</v>
      </c>
      <c r="R56" s="26">
        <v>0</v>
      </c>
      <c r="S56" s="38">
        <v>3.1579018721406803E-2</v>
      </c>
      <c r="T56" s="26">
        <v>0</v>
      </c>
      <c r="U56" s="26">
        <f t="shared" si="1"/>
        <v>80</v>
      </c>
      <c r="V56" s="30">
        <f t="shared" si="2"/>
        <v>1.1299999999999999</v>
      </c>
      <c r="W56" s="33" t="s">
        <v>81</v>
      </c>
      <c r="X56" s="41"/>
    </row>
    <row r="57" spans="1:24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98.437323914389779</v>
      </c>
      <c r="J57" s="37">
        <v>30</v>
      </c>
      <c r="K57" s="32">
        <v>41.944063194919302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9">
        <v>0.73018999796742046</v>
      </c>
      <c r="R57" s="26">
        <v>0</v>
      </c>
      <c r="S57" s="38">
        <v>2.926746836344261</v>
      </c>
      <c r="T57" s="26">
        <v>0</v>
      </c>
      <c r="U57" s="26">
        <f t="shared" si="1"/>
        <v>95</v>
      </c>
      <c r="V57" s="30">
        <f t="shared" si="2"/>
        <v>1.34</v>
      </c>
      <c r="W57" s="33" t="s">
        <v>83</v>
      </c>
      <c r="X57" s="41"/>
    </row>
    <row r="58" spans="1:24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87.724499056425159</v>
      </c>
      <c r="J58" s="37">
        <v>0</v>
      </c>
      <c r="K58" s="32">
        <v>48.650292182182724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9">
        <v>0</v>
      </c>
      <c r="R58" s="26">
        <v>0</v>
      </c>
      <c r="S58" s="38">
        <v>1.5076763318777295</v>
      </c>
      <c r="T58" s="26">
        <v>0</v>
      </c>
      <c r="U58" s="26">
        <f t="shared" si="1"/>
        <v>85</v>
      </c>
      <c r="V58" s="30">
        <f t="shared" si="2"/>
        <v>1.2</v>
      </c>
      <c r="W58" s="33" t="s">
        <v>81</v>
      </c>
      <c r="X58" s="41"/>
    </row>
    <row r="59" spans="1:24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92.655106474148397</v>
      </c>
      <c r="J59" s="37">
        <v>15</v>
      </c>
      <c r="K59" s="32">
        <v>42.690047346788418</v>
      </c>
      <c r="L59" s="37">
        <v>0</v>
      </c>
      <c r="M59" s="37">
        <v>1</v>
      </c>
      <c r="N59" s="37">
        <v>15</v>
      </c>
      <c r="O59" s="37">
        <v>0</v>
      </c>
      <c r="P59" s="37">
        <v>5</v>
      </c>
      <c r="Q59" s="69">
        <v>0</v>
      </c>
      <c r="R59" s="26">
        <v>0</v>
      </c>
      <c r="S59" s="38">
        <v>0.96013454282120858</v>
      </c>
      <c r="T59" s="26">
        <v>0</v>
      </c>
      <c r="U59" s="26">
        <f t="shared" si="1"/>
        <v>80</v>
      </c>
      <c r="V59" s="30">
        <f t="shared" si="2"/>
        <v>1.1299999999999999</v>
      </c>
      <c r="W59" s="33" t="s">
        <v>81</v>
      </c>
      <c r="X59" s="41"/>
    </row>
    <row r="60" spans="1:24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91.589175307707038</v>
      </c>
      <c r="J60" s="37">
        <v>15</v>
      </c>
      <c r="K60" s="32">
        <v>43.877111643482266</v>
      </c>
      <c r="L60" s="37">
        <v>0</v>
      </c>
      <c r="M60" s="37">
        <v>1</v>
      </c>
      <c r="N60" s="37">
        <v>15</v>
      </c>
      <c r="O60" s="37">
        <v>0</v>
      </c>
      <c r="P60" s="37">
        <v>5</v>
      </c>
      <c r="Q60" s="69">
        <v>0.19958131439055368</v>
      </c>
      <c r="R60" s="26">
        <v>0</v>
      </c>
      <c r="S60" s="38">
        <v>0</v>
      </c>
      <c r="T60" s="26">
        <v>0</v>
      </c>
      <c r="U60" s="26">
        <f t="shared" si="1"/>
        <v>80</v>
      </c>
      <c r="V60" s="30">
        <f t="shared" si="2"/>
        <v>1.1299999999999999</v>
      </c>
      <c r="W60" s="33" t="s">
        <v>81</v>
      </c>
      <c r="X60" s="41"/>
    </row>
    <row r="61" spans="1:24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83.752484524402249</v>
      </c>
      <c r="J61" s="37">
        <v>0</v>
      </c>
      <c r="K61" s="32">
        <v>45.780999841058325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9">
        <v>0.13541597174456077</v>
      </c>
      <c r="R61" s="26">
        <v>0</v>
      </c>
      <c r="S61" s="38">
        <v>3.5393716137831523</v>
      </c>
      <c r="T61" s="26">
        <v>0</v>
      </c>
      <c r="U61" s="26">
        <f t="shared" si="1"/>
        <v>85</v>
      </c>
      <c r="V61" s="30">
        <f t="shared" si="2"/>
        <v>1.2</v>
      </c>
      <c r="W61" s="33" t="s">
        <v>81</v>
      </c>
      <c r="X61" s="41"/>
    </row>
    <row r="62" spans="1:24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82.538261159402211</v>
      </c>
      <c r="J62" s="37">
        <v>0</v>
      </c>
      <c r="K62" s="32">
        <v>43.066254968939532</v>
      </c>
      <c r="L62" s="37">
        <v>0</v>
      </c>
      <c r="M62" s="37">
        <v>1</v>
      </c>
      <c r="N62" s="37">
        <v>15</v>
      </c>
      <c r="O62" s="37">
        <v>0</v>
      </c>
      <c r="P62" s="37">
        <v>5</v>
      </c>
      <c r="Q62" s="69">
        <v>1.5698669910734295</v>
      </c>
      <c r="R62" s="26">
        <v>0</v>
      </c>
      <c r="S62" s="38">
        <v>3.4984876166862917</v>
      </c>
      <c r="T62" s="26">
        <v>0</v>
      </c>
      <c r="U62" s="26">
        <f t="shared" si="1"/>
        <v>65</v>
      </c>
      <c r="V62" s="30">
        <f t="shared" si="2"/>
        <v>0.92</v>
      </c>
      <c r="W62" s="33" t="s">
        <v>84</v>
      </c>
      <c r="X62" s="41"/>
    </row>
    <row r="63" spans="1:24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0.88</v>
      </c>
      <c r="F63" s="28">
        <v>15</v>
      </c>
      <c r="G63" s="37">
        <v>0</v>
      </c>
      <c r="H63" s="37">
        <v>15</v>
      </c>
      <c r="I63" s="68">
        <v>87.086965573009437</v>
      </c>
      <c r="J63" s="37">
        <v>0</v>
      </c>
      <c r="K63" s="32">
        <v>45.000090950642971</v>
      </c>
      <c r="L63" s="37">
        <v>20</v>
      </c>
      <c r="M63" s="37">
        <v>1</v>
      </c>
      <c r="N63" s="37">
        <v>15</v>
      </c>
      <c r="O63" s="37">
        <v>0</v>
      </c>
      <c r="P63" s="37">
        <v>5</v>
      </c>
      <c r="Q63" s="69">
        <v>1.4712011595212366</v>
      </c>
      <c r="R63" s="26">
        <v>0</v>
      </c>
      <c r="S63" s="38">
        <v>0.45961270761524797</v>
      </c>
      <c r="T63" s="26">
        <v>0</v>
      </c>
      <c r="U63" s="26">
        <f t="shared" si="1"/>
        <v>85</v>
      </c>
      <c r="V63" s="30">
        <f t="shared" si="2"/>
        <v>1.2</v>
      </c>
      <c r="W63" s="33" t="s">
        <v>81</v>
      </c>
      <c r="X63" s="41"/>
    </row>
    <row r="64" spans="1:24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8">
        <v>85.825893589843616</v>
      </c>
      <c r="J64" s="37">
        <v>0</v>
      </c>
      <c r="K64" s="32">
        <v>46.189340762664635</v>
      </c>
      <c r="L64" s="37">
        <v>20</v>
      </c>
      <c r="M64" s="37">
        <v>1</v>
      </c>
      <c r="N64" s="37">
        <v>15</v>
      </c>
      <c r="O64" s="37">
        <v>0</v>
      </c>
      <c r="P64" s="37">
        <v>5</v>
      </c>
      <c r="Q64" s="69">
        <v>0.5950877951705702</v>
      </c>
      <c r="R64" s="26">
        <v>0</v>
      </c>
      <c r="S64" s="38">
        <v>1.9483887500535104</v>
      </c>
      <c r="T64" s="26">
        <v>0</v>
      </c>
      <c r="U64" s="26">
        <f t="shared" si="1"/>
        <v>85</v>
      </c>
      <c r="V64" s="30">
        <f t="shared" si="2"/>
        <v>1.2</v>
      </c>
      <c r="W64" s="33" t="s">
        <v>81</v>
      </c>
      <c r="X64" s="41"/>
    </row>
    <row r="65" spans="1:24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96.393213131306268</v>
      </c>
      <c r="J65" s="37">
        <v>30</v>
      </c>
      <c r="K65" s="32">
        <v>44.910498255908834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9">
        <v>5.4138768057174009E-6</v>
      </c>
      <c r="R65" s="26">
        <v>0</v>
      </c>
      <c r="S65" s="38">
        <v>1.3826098805850364</v>
      </c>
      <c r="T65" s="26">
        <v>0</v>
      </c>
      <c r="U65" s="26">
        <f t="shared" si="1"/>
        <v>95</v>
      </c>
      <c r="V65" s="30">
        <f t="shared" si="2"/>
        <v>1.34</v>
      </c>
      <c r="W65" s="33" t="s">
        <v>83</v>
      </c>
      <c r="X65" s="41"/>
    </row>
    <row r="66" spans="1:24" s="23" customFormat="1" ht="22.5" x14ac:dyDescent="0.25">
      <c r="A66" s="1">
        <f t="shared" si="3"/>
        <v>53</v>
      </c>
      <c r="B66" s="31" t="s">
        <v>49</v>
      </c>
      <c r="C66" s="28">
        <v>1</v>
      </c>
      <c r="D66" s="28">
        <v>15</v>
      </c>
      <c r="E66" s="29">
        <v>0.04</v>
      </c>
      <c r="F66" s="28">
        <v>15</v>
      </c>
      <c r="G66" s="37">
        <v>0</v>
      </c>
      <c r="H66" s="37">
        <v>15</v>
      </c>
      <c r="I66" s="68">
        <v>92.044053647074392</v>
      </c>
      <c r="J66" s="37">
        <v>15</v>
      </c>
      <c r="K66" s="32">
        <v>42.818092490335083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9">
        <v>0.14686748063112937</v>
      </c>
      <c r="R66" s="26">
        <v>0</v>
      </c>
      <c r="S66" s="38">
        <v>2.074693676946854</v>
      </c>
      <c r="T66" s="26">
        <v>0</v>
      </c>
      <c r="U66" s="26">
        <f t="shared" si="1"/>
        <v>80</v>
      </c>
      <c r="V66" s="30">
        <f t="shared" si="2"/>
        <v>1.1299999999999999</v>
      </c>
      <c r="W66" s="33" t="s">
        <v>81</v>
      </c>
      <c r="X66" s="41"/>
    </row>
    <row r="67" spans="1:24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8">
        <v>93.311207209345568</v>
      </c>
      <c r="J67" s="37">
        <v>15</v>
      </c>
      <c r="K67" s="32">
        <v>45.001426979952527</v>
      </c>
      <c r="L67" s="37">
        <v>20</v>
      </c>
      <c r="M67" s="37">
        <v>0</v>
      </c>
      <c r="N67" s="37">
        <v>15</v>
      </c>
      <c r="O67" s="37">
        <v>0</v>
      </c>
      <c r="P67" s="37">
        <v>5</v>
      </c>
      <c r="Q67" s="69">
        <v>0.3438274270639628</v>
      </c>
      <c r="R67" s="26">
        <v>0</v>
      </c>
      <c r="S67" s="38">
        <v>0.42302607806675041</v>
      </c>
      <c r="T67" s="26">
        <v>0</v>
      </c>
      <c r="U67" s="26">
        <f t="shared" si="1"/>
        <v>100</v>
      </c>
      <c r="V67" s="30">
        <f t="shared" si="2"/>
        <v>1.41</v>
      </c>
      <c r="W67" s="33" t="s">
        <v>83</v>
      </c>
      <c r="X67" s="41"/>
    </row>
    <row r="68" spans="1:24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77.761660962787317</v>
      </c>
      <c r="J68" s="37">
        <v>0</v>
      </c>
      <c r="K68" s="32">
        <v>45.175677516718537</v>
      </c>
      <c r="L68" s="37">
        <v>20</v>
      </c>
      <c r="M68" s="37">
        <v>1</v>
      </c>
      <c r="N68" s="37">
        <v>15</v>
      </c>
      <c r="O68" s="37">
        <v>0</v>
      </c>
      <c r="P68" s="37">
        <v>5</v>
      </c>
      <c r="Q68" s="69">
        <v>0.14828763531701178</v>
      </c>
      <c r="R68" s="26">
        <v>0</v>
      </c>
      <c r="S68" s="38">
        <v>0.16052763438479553</v>
      </c>
      <c r="T68" s="26">
        <v>0</v>
      </c>
      <c r="U68" s="26">
        <f t="shared" si="1"/>
        <v>85</v>
      </c>
      <c r="V68" s="30">
        <f t="shared" si="2"/>
        <v>1.2</v>
      </c>
      <c r="W68" s="33" t="s">
        <v>81</v>
      </c>
      <c r="X68" s="41"/>
    </row>
    <row r="69" spans="1:24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92.691479567935161</v>
      </c>
      <c r="J69" s="37">
        <v>15</v>
      </c>
      <c r="K69" s="32">
        <v>39.77484789646612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9">
        <v>2.4162293629267384</v>
      </c>
      <c r="R69" s="26">
        <v>0</v>
      </c>
      <c r="S69" s="38">
        <v>0.46734755798306182</v>
      </c>
      <c r="T69" s="26">
        <v>0</v>
      </c>
      <c r="U69" s="26">
        <f t="shared" si="1"/>
        <v>80</v>
      </c>
      <c r="V69" s="30">
        <f t="shared" si="2"/>
        <v>1.1299999999999999</v>
      </c>
      <c r="W69" s="33" t="s">
        <v>81</v>
      </c>
      <c r="X69" s="41"/>
    </row>
    <row r="70" spans="1:24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90.262408904132911</v>
      </c>
      <c r="J70" s="37">
        <v>15</v>
      </c>
      <c r="K70" s="32">
        <v>45.988029312722389</v>
      </c>
      <c r="L70" s="37">
        <v>20</v>
      </c>
      <c r="M70" s="37">
        <v>1</v>
      </c>
      <c r="N70" s="37">
        <v>15</v>
      </c>
      <c r="O70" s="37">
        <v>0</v>
      </c>
      <c r="P70" s="37">
        <v>5</v>
      </c>
      <c r="Q70" s="69">
        <v>0.48258836304523234</v>
      </c>
      <c r="R70" s="26">
        <v>0</v>
      </c>
      <c r="S70" s="38">
        <v>0.38184862685927107</v>
      </c>
      <c r="T70" s="26">
        <v>0</v>
      </c>
      <c r="U70" s="26">
        <f t="shared" si="1"/>
        <v>100</v>
      </c>
      <c r="V70" s="30">
        <f t="shared" si="2"/>
        <v>1.41</v>
      </c>
      <c r="W70" s="33" t="s">
        <v>83</v>
      </c>
      <c r="X70" s="41"/>
    </row>
    <row r="71" spans="1:24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95.037789214554664</v>
      </c>
      <c r="J71" s="37">
        <v>30</v>
      </c>
      <c r="K71" s="32">
        <v>46.491749401538598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9">
        <v>0.28806892453951277</v>
      </c>
      <c r="R71" s="26">
        <v>0</v>
      </c>
      <c r="S71" s="38">
        <v>0.70549458167105217</v>
      </c>
      <c r="T71" s="26">
        <v>0</v>
      </c>
      <c r="U71" s="26">
        <f t="shared" si="1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98.090821772751227</v>
      </c>
      <c r="J72" s="37">
        <v>30</v>
      </c>
      <c r="K72" s="32">
        <v>45.082186222406847</v>
      </c>
      <c r="L72" s="37">
        <v>20</v>
      </c>
      <c r="M72" s="37">
        <v>1</v>
      </c>
      <c r="N72" s="37">
        <v>15</v>
      </c>
      <c r="O72" s="37">
        <v>0</v>
      </c>
      <c r="P72" s="37">
        <v>5</v>
      </c>
      <c r="Q72" s="69">
        <v>0.20271274625981334</v>
      </c>
      <c r="R72" s="26">
        <v>0</v>
      </c>
      <c r="S72" s="38">
        <v>1.8665782846985626</v>
      </c>
      <c r="T72" s="26">
        <v>0</v>
      </c>
      <c r="U72" s="26">
        <f t="shared" si="1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89.949761569385728</v>
      </c>
      <c r="J73" s="37">
        <v>0</v>
      </c>
      <c r="K73" s="32">
        <v>45.01636894562607</v>
      </c>
      <c r="L73" s="37">
        <v>20</v>
      </c>
      <c r="M73" s="37">
        <v>1</v>
      </c>
      <c r="N73" s="37">
        <v>15</v>
      </c>
      <c r="O73" s="37">
        <v>0</v>
      </c>
      <c r="P73" s="37">
        <v>5</v>
      </c>
      <c r="Q73" s="69">
        <v>0.25697858660709422</v>
      </c>
      <c r="R73" s="26">
        <v>0</v>
      </c>
      <c r="S73" s="38">
        <v>1.6627576962894353</v>
      </c>
      <c r="T73" s="26">
        <v>0</v>
      </c>
      <c r="U73" s="26">
        <f t="shared" si="1"/>
        <v>85</v>
      </c>
      <c r="V73" s="30">
        <f t="shared" si="2"/>
        <v>1.2</v>
      </c>
      <c r="W73" s="33" t="s">
        <v>81</v>
      </c>
      <c r="X73" s="41"/>
    </row>
    <row r="74" spans="1:24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94.070714265349423</v>
      </c>
      <c r="J74" s="37">
        <v>15</v>
      </c>
      <c r="K74" s="32">
        <v>48.806266872403512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9">
        <v>0.35037365253620789</v>
      </c>
      <c r="R74" s="26">
        <v>0</v>
      </c>
      <c r="S74" s="38">
        <v>2.6503096922917044</v>
      </c>
      <c r="T74" s="26">
        <v>0</v>
      </c>
      <c r="U74" s="26">
        <f t="shared" si="1"/>
        <v>100</v>
      </c>
      <c r="V74" s="30">
        <f t="shared" si="2"/>
        <v>1.41</v>
      </c>
      <c r="W74" s="33" t="s">
        <v>83</v>
      </c>
      <c r="X74" s="41"/>
    </row>
    <row r="75" spans="1:24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91.717969457343656</v>
      </c>
      <c r="J75" s="37">
        <v>15</v>
      </c>
      <c r="K75" s="32">
        <v>46.436711684930359</v>
      </c>
      <c r="L75" s="37">
        <v>20</v>
      </c>
      <c r="M75" s="37">
        <v>1</v>
      </c>
      <c r="N75" s="37">
        <v>15</v>
      </c>
      <c r="O75" s="37">
        <v>0</v>
      </c>
      <c r="P75" s="37">
        <v>5</v>
      </c>
      <c r="Q75" s="69">
        <v>0.39282297662398685</v>
      </c>
      <c r="R75" s="26">
        <v>0</v>
      </c>
      <c r="S75" s="38">
        <v>1.2626648990619374</v>
      </c>
      <c r="T75" s="26">
        <v>0</v>
      </c>
      <c r="U75" s="26">
        <f t="shared" si="1"/>
        <v>100</v>
      </c>
      <c r="V75" s="30">
        <f t="shared" si="2"/>
        <v>1.41</v>
      </c>
      <c r="W75" s="33" t="s">
        <v>83</v>
      </c>
      <c r="X75" s="41"/>
    </row>
    <row r="76" spans="1:24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8">
        <v>89.066152341463606</v>
      </c>
      <c r="J76" s="37">
        <v>0</v>
      </c>
      <c r="K76" s="32">
        <v>42.576764775495093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9">
        <v>0</v>
      </c>
      <c r="R76" s="26">
        <v>0</v>
      </c>
      <c r="S76" s="38">
        <v>1.6965163768731126</v>
      </c>
      <c r="T76" s="26">
        <v>0</v>
      </c>
      <c r="U76" s="26">
        <f t="shared" si="1"/>
        <v>65</v>
      </c>
      <c r="V76" s="30">
        <f t="shared" si="2"/>
        <v>0.92</v>
      </c>
      <c r="W76" s="33" t="s">
        <v>84</v>
      </c>
      <c r="X76" s="41"/>
    </row>
    <row r="77" spans="1:24" s="23" customFormat="1" ht="22.5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1.07</v>
      </c>
      <c r="F77" s="28">
        <v>15</v>
      </c>
      <c r="G77" s="37">
        <v>0</v>
      </c>
      <c r="H77" s="37">
        <v>15</v>
      </c>
      <c r="I77" s="68">
        <v>79.351727990783004</v>
      </c>
      <c r="J77" s="37">
        <v>0</v>
      </c>
      <c r="K77" s="32">
        <v>45.004604068025515</v>
      </c>
      <c r="L77" s="37">
        <v>20</v>
      </c>
      <c r="M77" s="37">
        <v>2</v>
      </c>
      <c r="N77" s="37">
        <v>5</v>
      </c>
      <c r="O77" s="37">
        <v>0</v>
      </c>
      <c r="P77" s="37">
        <v>5</v>
      </c>
      <c r="Q77" s="69">
        <v>0</v>
      </c>
      <c r="R77" s="26">
        <v>0</v>
      </c>
      <c r="S77" s="38">
        <v>1.5884186778093767</v>
      </c>
      <c r="T77" s="26">
        <v>0</v>
      </c>
      <c r="U77" s="26">
        <f t="shared" si="1"/>
        <v>75</v>
      </c>
      <c r="V77" s="30">
        <f t="shared" si="2"/>
        <v>1.06</v>
      </c>
      <c r="W77" s="33" t="s">
        <v>81</v>
      </c>
      <c r="X77" s="41"/>
    </row>
    <row r="78" spans="1:24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98.076445815201623</v>
      </c>
      <c r="J78" s="37">
        <v>30</v>
      </c>
      <c r="K78" s="32">
        <v>46.101251703440653</v>
      </c>
      <c r="L78" s="37">
        <v>20</v>
      </c>
      <c r="M78" s="37">
        <v>1</v>
      </c>
      <c r="N78" s="37">
        <v>15</v>
      </c>
      <c r="O78" s="37">
        <v>0</v>
      </c>
      <c r="P78" s="37">
        <v>5</v>
      </c>
      <c r="Q78" s="69">
        <v>0.29963313616000575</v>
      </c>
      <c r="R78" s="26">
        <v>0</v>
      </c>
      <c r="S78" s="38">
        <v>1.9873746497644956E-6</v>
      </c>
      <c r="T78" s="26">
        <v>0</v>
      </c>
      <c r="U78" s="26">
        <f t="shared" si="1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86.065143573697327</v>
      </c>
      <c r="J79" s="37">
        <v>0</v>
      </c>
      <c r="K79" s="32">
        <v>40.968653998109644</v>
      </c>
      <c r="L79" s="37">
        <v>0</v>
      </c>
      <c r="M79" s="37">
        <v>1</v>
      </c>
      <c r="N79" s="37">
        <v>15</v>
      </c>
      <c r="O79" s="37">
        <v>0</v>
      </c>
      <c r="P79" s="37">
        <v>5</v>
      </c>
      <c r="Q79" s="69">
        <v>8.5471801462366548E-2</v>
      </c>
      <c r="R79" s="26">
        <v>0</v>
      </c>
      <c r="S79" s="38">
        <v>0.33356033606689633</v>
      </c>
      <c r="T79" s="26">
        <v>0</v>
      </c>
      <c r="U79" s="26">
        <f t="shared" ref="U79:U84" si="4">D79+F79+H79+J79+L79+N79+P79-R79-T79</f>
        <v>65</v>
      </c>
      <c r="V79" s="30">
        <f t="shared" ref="V79:V84" si="5">ROUND(U79/71,2)</f>
        <v>0.92</v>
      </c>
      <c r="W79" s="33" t="s">
        <v>84</v>
      </c>
      <c r="X79" s="41"/>
    </row>
    <row r="80" spans="1:24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95.226370740707438</v>
      </c>
      <c r="J80" s="37">
        <v>30</v>
      </c>
      <c r="K80" s="32">
        <v>44.975176358037572</v>
      </c>
      <c r="L80" s="37">
        <v>0</v>
      </c>
      <c r="M80" s="37">
        <v>1</v>
      </c>
      <c r="N80" s="37">
        <v>15</v>
      </c>
      <c r="O80" s="37">
        <v>0</v>
      </c>
      <c r="P80" s="37">
        <v>5</v>
      </c>
      <c r="Q80" s="69">
        <v>0.27808504938595213</v>
      </c>
      <c r="R80" s="26">
        <v>0</v>
      </c>
      <c r="S80" s="38">
        <v>0.79458752861860882</v>
      </c>
      <c r="T80" s="26">
        <v>0</v>
      </c>
      <c r="U80" s="26">
        <f t="shared" si="4"/>
        <v>95</v>
      </c>
      <c r="V80" s="30">
        <f t="shared" si="5"/>
        <v>1.34</v>
      </c>
      <c r="W80" s="33" t="s">
        <v>83</v>
      </c>
      <c r="X80" s="41"/>
    </row>
    <row r="81" spans="1:24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94.865665678582801</v>
      </c>
      <c r="J81" s="37">
        <v>15</v>
      </c>
      <c r="K81" s="32">
        <v>42.53389236347472</v>
      </c>
      <c r="L81" s="37">
        <v>0</v>
      </c>
      <c r="M81" s="37">
        <v>0</v>
      </c>
      <c r="N81" s="37">
        <v>15</v>
      </c>
      <c r="O81" s="37">
        <v>0</v>
      </c>
      <c r="P81" s="37">
        <v>5</v>
      </c>
      <c r="Q81" s="69">
        <v>0</v>
      </c>
      <c r="R81" s="26">
        <v>0</v>
      </c>
      <c r="S81" s="38">
        <v>6.3044225160800507E-2</v>
      </c>
      <c r="T81" s="26">
        <v>0</v>
      </c>
      <c r="U81" s="26">
        <f t="shared" si="4"/>
        <v>80</v>
      </c>
      <c r="V81" s="30">
        <f t="shared" si="5"/>
        <v>1.1299999999999999</v>
      </c>
      <c r="W81" s="33" t="s">
        <v>81</v>
      </c>
      <c r="X81" s="41"/>
    </row>
    <row r="82" spans="1:24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96.485511148038455</v>
      </c>
      <c r="J82" s="37">
        <v>30</v>
      </c>
      <c r="K82" s="32">
        <v>45.67414338260933</v>
      </c>
      <c r="L82" s="37">
        <v>20</v>
      </c>
      <c r="M82" s="37">
        <v>1</v>
      </c>
      <c r="N82" s="37">
        <v>15</v>
      </c>
      <c r="O82" s="37">
        <v>0</v>
      </c>
      <c r="P82" s="37">
        <v>5</v>
      </c>
      <c r="Q82" s="69">
        <v>0.48140786160968074</v>
      </c>
      <c r="R82" s="26">
        <v>0</v>
      </c>
      <c r="S82" s="38">
        <v>3.4601456455237019</v>
      </c>
      <c r="T82" s="26">
        <v>0</v>
      </c>
      <c r="U82" s="26">
        <f t="shared" si="4"/>
        <v>115</v>
      </c>
      <c r="V82" s="30">
        <f t="shared" si="5"/>
        <v>1.62</v>
      </c>
      <c r="W82" s="33" t="s">
        <v>82</v>
      </c>
      <c r="X82" s="41"/>
    </row>
    <row r="83" spans="1:24" ht="22.5" x14ac:dyDescent="0.25">
      <c r="A83" s="1">
        <f t="shared" si="6"/>
        <v>70</v>
      </c>
      <c r="B83" s="31" t="s">
        <v>78</v>
      </c>
      <c r="C83" s="28">
        <v>1</v>
      </c>
      <c r="D83" s="28">
        <v>15</v>
      </c>
      <c r="E83" s="29">
        <v>7.0000000000000007E-2</v>
      </c>
      <c r="F83" s="28">
        <v>15</v>
      </c>
      <c r="G83" s="37">
        <v>0</v>
      </c>
      <c r="H83" s="37">
        <v>15</v>
      </c>
      <c r="I83" s="68">
        <v>95.326922831321113</v>
      </c>
      <c r="J83" s="37">
        <v>30</v>
      </c>
      <c r="K83" s="32">
        <v>45.08909977416188</v>
      </c>
      <c r="L83" s="37">
        <v>20</v>
      </c>
      <c r="M83" s="37">
        <v>0</v>
      </c>
      <c r="N83" s="37">
        <v>15</v>
      </c>
      <c r="O83" s="37">
        <v>0</v>
      </c>
      <c r="P83" s="37">
        <v>5</v>
      </c>
      <c r="Q83" s="69">
        <v>0.5724896805111821</v>
      </c>
      <c r="R83" s="26">
        <v>0</v>
      </c>
      <c r="S83" s="38">
        <v>1.3780130990415334</v>
      </c>
      <c r="T83" s="26">
        <v>0</v>
      </c>
      <c r="U83" s="26">
        <f t="shared" si="4"/>
        <v>115</v>
      </c>
      <c r="V83" s="30">
        <f t="shared" si="5"/>
        <v>1.62</v>
      </c>
      <c r="W83" s="33" t="s">
        <v>82</v>
      </c>
      <c r="X83" s="41"/>
    </row>
    <row r="84" spans="1:24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85.821311126421136</v>
      </c>
      <c r="J84" s="37">
        <v>0</v>
      </c>
      <c r="K84" s="32">
        <v>43.343219399501024</v>
      </c>
      <c r="L84" s="37">
        <v>0</v>
      </c>
      <c r="M84" s="37">
        <v>1</v>
      </c>
      <c r="N84" s="37">
        <v>15</v>
      </c>
      <c r="O84" s="37">
        <v>0</v>
      </c>
      <c r="P84" s="37">
        <v>5</v>
      </c>
      <c r="Q84" s="69">
        <v>0.14545870202196406</v>
      </c>
      <c r="R84" s="26">
        <v>0</v>
      </c>
      <c r="S84" s="38">
        <v>2.5832311308828442</v>
      </c>
      <c r="T84" s="26">
        <v>0</v>
      </c>
      <c r="U84" s="26">
        <f t="shared" si="4"/>
        <v>65</v>
      </c>
      <c r="V84" s="30">
        <f t="shared" si="5"/>
        <v>0.92</v>
      </c>
      <c r="W84" s="33" t="s">
        <v>84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>
    <filterColumn colId="14">
      <filters>
        <filter val="0"/>
        <filter val="1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89"/>
  <sheetViews>
    <sheetView view="pageBreakPreview" zoomScaleNormal="100" zoomScaleSheetLayoutView="100" workbookViewId="0">
      <pane xSplit="2" ySplit="12" topLeftCell="C43" activePane="bottomRight" state="frozen"/>
      <selection pane="topRight" activeCell="C1" sqref="C1"/>
      <selection pane="bottomLeft" activeCell="A13" sqref="A13"/>
      <selection pane="bottomRight" activeCell="I14" sqref="I14:I8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4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42" t="s">
        <v>0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3"/>
      <c r="V7" s="142"/>
      <c r="W7" s="142"/>
    </row>
    <row r="8" spans="1:24" ht="15" customHeight="1" x14ac:dyDescent="0.3">
      <c r="A8" s="142" t="s">
        <v>115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3"/>
      <c r="V8" s="142"/>
      <c r="W8" s="142"/>
    </row>
    <row r="9" spans="1:24" ht="6.75" customHeight="1" x14ac:dyDescent="0.3">
      <c r="C9" s="9"/>
    </row>
    <row r="10" spans="1:24" ht="13.5" customHeight="1" x14ac:dyDescent="0.25">
      <c r="A10" s="144" t="s">
        <v>96</v>
      </c>
      <c r="B10" s="144" t="s">
        <v>4</v>
      </c>
      <c r="C10" s="149" t="s">
        <v>1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1"/>
      <c r="V10" s="152" t="s">
        <v>67</v>
      </c>
      <c r="W10" s="155" t="s">
        <v>116</v>
      </c>
    </row>
    <row r="11" spans="1:24" ht="114" customHeight="1" x14ac:dyDescent="0.25">
      <c r="A11" s="145"/>
      <c r="B11" s="147"/>
      <c r="C11" s="158" t="s">
        <v>90</v>
      </c>
      <c r="D11" s="158"/>
      <c r="E11" s="159" t="s">
        <v>91</v>
      </c>
      <c r="F11" s="159"/>
      <c r="G11" s="159" t="s">
        <v>80</v>
      </c>
      <c r="H11" s="159"/>
      <c r="I11" s="160" t="s">
        <v>87</v>
      </c>
      <c r="J11" s="160"/>
      <c r="K11" s="159" t="s">
        <v>2</v>
      </c>
      <c r="L11" s="159"/>
      <c r="M11" s="161" t="s">
        <v>92</v>
      </c>
      <c r="N11" s="162"/>
      <c r="O11" s="159" t="s">
        <v>69</v>
      </c>
      <c r="P11" s="163"/>
      <c r="Q11" s="140" t="s">
        <v>99</v>
      </c>
      <c r="R11" s="141"/>
      <c r="S11" s="140" t="s">
        <v>100</v>
      </c>
      <c r="T11" s="141"/>
      <c r="U11" s="45" t="s">
        <v>65</v>
      </c>
      <c r="V11" s="153"/>
      <c r="W11" s="156"/>
    </row>
    <row r="12" spans="1:24" ht="16.5" customHeight="1" x14ac:dyDescent="0.25">
      <c r="A12" s="146"/>
      <c r="B12" s="148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54"/>
      <c r="W12" s="157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customHeight="1" x14ac:dyDescent="0.25">
      <c r="A14" s="1">
        <v>1</v>
      </c>
      <c r="B14" s="27" t="s">
        <v>71</v>
      </c>
      <c r="C14" s="28">
        <v>1</v>
      </c>
      <c r="D14" s="28">
        <v>15</v>
      </c>
      <c r="E14" s="29">
        <v>0.10160351686349131</v>
      </c>
      <c r="F14" s="28">
        <v>15</v>
      </c>
      <c r="G14" s="37">
        <v>0</v>
      </c>
      <c r="H14" s="37">
        <v>15</v>
      </c>
      <c r="I14" s="68">
        <v>100.00003847746221</v>
      </c>
      <c r="J14" s="37">
        <v>30</v>
      </c>
      <c r="K14" s="32">
        <v>74.642160033870553</v>
      </c>
      <c r="L14" s="37">
        <v>20</v>
      </c>
      <c r="M14" s="37">
        <v>0</v>
      </c>
      <c r="N14" s="37">
        <v>15</v>
      </c>
      <c r="O14" s="37">
        <v>0</v>
      </c>
      <c r="P14" s="37">
        <v>5</v>
      </c>
      <c r="Q14" s="62">
        <v>6.3039625449964359E-2</v>
      </c>
      <c r="R14" s="26">
        <v>0</v>
      </c>
      <c r="S14" s="38">
        <v>7.9041920446911829E-2</v>
      </c>
      <c r="T14" s="26">
        <v>0</v>
      </c>
      <c r="U14" s="26">
        <f>D14+F14+H14+J14+L14+N14+P14-R14-T14</f>
        <v>115</v>
      </c>
      <c r="V14" s="30">
        <f>ROUND(U14/71,2)</f>
        <v>1.62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100.00006378165244</v>
      </c>
      <c r="J15" s="37">
        <v>30</v>
      </c>
      <c r="K15" s="32">
        <v>71.626923260445849</v>
      </c>
      <c r="L15" s="37">
        <v>20</v>
      </c>
      <c r="M15" s="37">
        <v>0</v>
      </c>
      <c r="N15" s="37">
        <v>15</v>
      </c>
      <c r="O15" s="37">
        <v>0</v>
      </c>
      <c r="P15" s="37">
        <v>5</v>
      </c>
      <c r="Q15" s="62">
        <v>8.6823491133807464E-3</v>
      </c>
      <c r="R15" s="26">
        <v>0</v>
      </c>
      <c r="S15" s="38">
        <v>8.0743623538967989E-3</v>
      </c>
      <c r="T15" s="26">
        <v>0</v>
      </c>
      <c r="U15" s="26">
        <f t="shared" ref="U15:U16" si="1">D15+F15+H15+J15+L15+N15+P15-R15-T15</f>
        <v>115</v>
      </c>
      <c r="V15" s="30">
        <f t="shared" ref="V15:V78" si="2">ROUND(U15/71,2)</f>
        <v>1.62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100.00001911561969</v>
      </c>
      <c r="J16" s="37">
        <v>30</v>
      </c>
      <c r="K16" s="32">
        <v>72.185725240318604</v>
      </c>
      <c r="L16" s="37">
        <v>20</v>
      </c>
      <c r="M16" s="37">
        <v>0</v>
      </c>
      <c r="N16" s="37">
        <v>15</v>
      </c>
      <c r="O16" s="37">
        <v>0</v>
      </c>
      <c r="P16" s="37">
        <v>5</v>
      </c>
      <c r="Q16" s="62">
        <v>0.66000352570376053</v>
      </c>
      <c r="R16" s="26">
        <v>0</v>
      </c>
      <c r="S16" s="38">
        <v>5.4212212234819583E-2</v>
      </c>
      <c r="T16" s="26">
        <v>0</v>
      </c>
      <c r="U16" s="26">
        <f t="shared" si="1"/>
        <v>115</v>
      </c>
      <c r="V16" s="30">
        <f t="shared" si="2"/>
        <v>1.62</v>
      </c>
      <c r="W16" s="33" t="s">
        <v>82</v>
      </c>
      <c r="X16" s="41"/>
    </row>
    <row r="17" spans="1:24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98.003819480872949</v>
      </c>
      <c r="J17" s="37">
        <v>30</v>
      </c>
      <c r="K17" s="32">
        <v>66.60264971016089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2">
        <v>0.28821502650814562</v>
      </c>
      <c r="R17" s="26">
        <v>0</v>
      </c>
      <c r="S17" s="38">
        <v>0.80489036874816844</v>
      </c>
      <c r="T17" s="26">
        <v>0</v>
      </c>
      <c r="U17" s="26">
        <f t="shared" ref="U17:U78" si="4">D17+F17+H17+J17+L17+N17+P17-R17-T17</f>
        <v>95</v>
      </c>
      <c r="V17" s="30">
        <f t="shared" si="2"/>
        <v>1.34</v>
      </c>
      <c r="W17" s="33" t="s">
        <v>81</v>
      </c>
      <c r="X17" s="41"/>
    </row>
    <row r="18" spans="1:24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100.0000923009141</v>
      </c>
      <c r="J18" s="37">
        <v>30</v>
      </c>
      <c r="K18" s="32">
        <v>74.203515182853124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1.5094352302218861</v>
      </c>
      <c r="T18" s="26">
        <v>0</v>
      </c>
      <c r="U18" s="26">
        <f t="shared" si="4"/>
        <v>115</v>
      </c>
      <c r="V18" s="30">
        <f t="shared" si="2"/>
        <v>1.62</v>
      </c>
      <c r="W18" s="33" t="s">
        <v>82</v>
      </c>
      <c r="X18" s="41"/>
    </row>
    <row r="19" spans="1:24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99.066934283631198</v>
      </c>
      <c r="J19" s="37">
        <v>30</v>
      </c>
      <c r="K19" s="32">
        <v>71.669916231578469</v>
      </c>
      <c r="L19" s="37">
        <v>20</v>
      </c>
      <c r="M19" s="37">
        <v>0</v>
      </c>
      <c r="N19" s="37">
        <v>15</v>
      </c>
      <c r="O19" s="37">
        <v>0</v>
      </c>
      <c r="P19" s="37">
        <v>5</v>
      </c>
      <c r="Q19" s="62">
        <v>2.4215803209578054E-2</v>
      </c>
      <c r="R19" s="26">
        <v>0</v>
      </c>
      <c r="S19" s="38">
        <v>0.24773000550370206</v>
      </c>
      <c r="T19" s="26">
        <v>0</v>
      </c>
      <c r="U19" s="26">
        <f t="shared" si="4"/>
        <v>115</v>
      </c>
      <c r="V19" s="30">
        <f t="shared" si="2"/>
        <v>1.62</v>
      </c>
      <c r="W19" s="33" t="s">
        <v>82</v>
      </c>
      <c r="X19" s="41"/>
    </row>
    <row r="20" spans="1:24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97.092360523063533</v>
      </c>
      <c r="J20" s="37">
        <v>30</v>
      </c>
      <c r="K20" s="32">
        <v>73.874076806001369</v>
      </c>
      <c r="L20" s="37">
        <v>20</v>
      </c>
      <c r="M20" s="37">
        <v>0</v>
      </c>
      <c r="N20" s="37">
        <v>15</v>
      </c>
      <c r="O20" s="37">
        <v>0</v>
      </c>
      <c r="P20" s="37">
        <v>5</v>
      </c>
      <c r="Q20" s="62">
        <v>0.3453114499911808</v>
      </c>
      <c r="R20" s="26">
        <v>0</v>
      </c>
      <c r="S20" s="38">
        <v>0.16008472089576151</v>
      </c>
      <c r="T20" s="26">
        <v>0</v>
      </c>
      <c r="U20" s="26">
        <f t="shared" si="4"/>
        <v>115</v>
      </c>
      <c r="V20" s="30">
        <f t="shared" si="2"/>
        <v>1.62</v>
      </c>
      <c r="W20" s="33" t="s">
        <v>82</v>
      </c>
      <c r="X20" s="41"/>
    </row>
    <row r="21" spans="1:24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98.748329819421599</v>
      </c>
      <c r="J21" s="37">
        <v>30</v>
      </c>
      <c r="K21" s="32">
        <v>71.670429094858974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2">
        <v>1.5172439039366441</v>
      </c>
      <c r="R21" s="26">
        <v>0</v>
      </c>
      <c r="S21" s="38">
        <v>0.90717611287167688</v>
      </c>
      <c r="T21" s="26">
        <v>0</v>
      </c>
      <c r="U21" s="26">
        <f t="shared" si="4"/>
        <v>115</v>
      </c>
      <c r="V21" s="30">
        <f t="shared" si="2"/>
        <v>1.62</v>
      </c>
      <c r="W21" s="33" t="s">
        <v>82</v>
      </c>
      <c r="X21" s="41"/>
    </row>
    <row r="22" spans="1:24" s="23" customFormat="1" ht="22.5" x14ac:dyDescent="0.25">
      <c r="A22" s="1">
        <f t="shared" si="3"/>
        <v>9</v>
      </c>
      <c r="B22" s="75" t="s">
        <v>11</v>
      </c>
      <c r="C22" s="28">
        <v>1</v>
      </c>
      <c r="D22" s="28">
        <v>15</v>
      </c>
      <c r="E22" s="29">
        <v>4.0410378710713339E-3</v>
      </c>
      <c r="F22" s="28">
        <v>15</v>
      </c>
      <c r="G22" s="37">
        <v>0</v>
      </c>
      <c r="H22" s="37">
        <v>15</v>
      </c>
      <c r="I22" s="68">
        <v>99.993878550440741</v>
      </c>
      <c r="J22" s="37">
        <v>30</v>
      </c>
      <c r="K22" s="77">
        <v>62.636729567037541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2">
        <v>0.52233322218028011</v>
      </c>
      <c r="R22" s="26">
        <v>0</v>
      </c>
      <c r="S22" s="38">
        <v>8.8015871264278053E-2</v>
      </c>
      <c r="T22" s="26">
        <v>0</v>
      </c>
      <c r="U22" s="26">
        <f t="shared" si="4"/>
        <v>95</v>
      </c>
      <c r="V22" s="30">
        <f t="shared" si="2"/>
        <v>1.34</v>
      </c>
      <c r="W22" s="33" t="s">
        <v>81</v>
      </c>
      <c r="X22" s="41"/>
    </row>
    <row r="23" spans="1:24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99.999959845824009</v>
      </c>
      <c r="J23" s="37">
        <v>30</v>
      </c>
      <c r="K23" s="32">
        <v>70.908884397232242</v>
      </c>
      <c r="L23" s="37">
        <v>20</v>
      </c>
      <c r="M23" s="37">
        <v>0</v>
      </c>
      <c r="N23" s="37">
        <v>15</v>
      </c>
      <c r="O23" s="37">
        <v>0</v>
      </c>
      <c r="P23" s="37">
        <v>5</v>
      </c>
      <c r="Q23" s="62">
        <v>0.29559329161062819</v>
      </c>
      <c r="R23" s="26">
        <v>0</v>
      </c>
      <c r="S23" s="38">
        <v>0.26335193219850928</v>
      </c>
      <c r="T23" s="26">
        <v>0</v>
      </c>
      <c r="U23" s="26">
        <f>D23+F23+H23+J23+L23+N23+P23-R23-T23</f>
        <v>115</v>
      </c>
      <c r="V23" s="30">
        <f t="shared" si="2"/>
        <v>1.62</v>
      </c>
      <c r="W23" s="33" t="s">
        <v>82</v>
      </c>
      <c r="X23" s="41"/>
    </row>
    <row r="24" spans="1:24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97.57927803749611</v>
      </c>
      <c r="J24" s="37">
        <v>30</v>
      </c>
      <c r="K24" s="32">
        <v>70.28869680151729</v>
      </c>
      <c r="L24" s="37">
        <v>20</v>
      </c>
      <c r="M24" s="37">
        <v>0</v>
      </c>
      <c r="N24" s="37">
        <v>15</v>
      </c>
      <c r="O24" s="37">
        <v>1</v>
      </c>
      <c r="P24" s="37">
        <v>0</v>
      </c>
      <c r="Q24" s="62">
        <v>0.72658735955268905</v>
      </c>
      <c r="R24" s="26">
        <v>0</v>
      </c>
      <c r="S24" s="38">
        <v>0.31969316729701314</v>
      </c>
      <c r="T24" s="26">
        <v>0</v>
      </c>
      <c r="U24" s="26">
        <f t="shared" si="4"/>
        <v>110</v>
      </c>
      <c r="V24" s="30">
        <f t="shared" si="2"/>
        <v>1.55</v>
      </c>
      <c r="W24" s="33" t="s">
        <v>83</v>
      </c>
      <c r="X24" s="41"/>
    </row>
    <row r="25" spans="1:24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99.222950054142544</v>
      </c>
      <c r="J25" s="37">
        <v>30</v>
      </c>
      <c r="K25" s="32">
        <v>70.006678503845137</v>
      </c>
      <c r="L25" s="37">
        <v>20</v>
      </c>
      <c r="M25" s="37">
        <v>0</v>
      </c>
      <c r="N25" s="37">
        <v>15</v>
      </c>
      <c r="O25" s="37">
        <v>0</v>
      </c>
      <c r="P25" s="37">
        <v>5</v>
      </c>
      <c r="Q25" s="62">
        <v>0.36470661556363099</v>
      </c>
      <c r="R25" s="26">
        <v>0</v>
      </c>
      <c r="S25" s="38">
        <v>0.12185290808541759</v>
      </c>
      <c r="T25" s="26">
        <v>0</v>
      </c>
      <c r="U25" s="26">
        <f t="shared" si="4"/>
        <v>115</v>
      </c>
      <c r="V25" s="30">
        <f t="shared" si="2"/>
        <v>1.62</v>
      </c>
      <c r="W25" s="33" t="s">
        <v>82</v>
      </c>
      <c r="X25" s="41"/>
    </row>
    <row r="26" spans="1:24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99.99978008976737</v>
      </c>
      <c r="J26" s="37">
        <v>30</v>
      </c>
      <c r="K26" s="32">
        <v>73.062991640430781</v>
      </c>
      <c r="L26" s="37">
        <v>20</v>
      </c>
      <c r="M26" s="37">
        <v>0</v>
      </c>
      <c r="N26" s="37">
        <v>15</v>
      </c>
      <c r="O26" s="37">
        <v>0</v>
      </c>
      <c r="P26" s="37">
        <v>5</v>
      </c>
      <c r="Q26" s="62">
        <v>3.239146378643315E-2</v>
      </c>
      <c r="R26" s="26">
        <v>0</v>
      </c>
      <c r="S26" s="38">
        <v>0.98490351458637804</v>
      </c>
      <c r="T26" s="26">
        <v>0</v>
      </c>
      <c r="U26" s="26">
        <f t="shared" si="4"/>
        <v>115</v>
      </c>
      <c r="V26" s="30">
        <f t="shared" si="2"/>
        <v>1.62</v>
      </c>
      <c r="W26" s="33" t="s">
        <v>82</v>
      </c>
      <c r="X26" s="41"/>
    </row>
    <row r="27" spans="1:24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100.00005972559671</v>
      </c>
      <c r="J27" s="37">
        <v>30</v>
      </c>
      <c r="K27" s="32">
        <v>71.265199144722587</v>
      </c>
      <c r="L27" s="37">
        <v>20</v>
      </c>
      <c r="M27" s="37">
        <v>0</v>
      </c>
      <c r="N27" s="37">
        <v>15</v>
      </c>
      <c r="O27" s="37">
        <v>1</v>
      </c>
      <c r="P27" s="37">
        <v>0</v>
      </c>
      <c r="Q27" s="62">
        <v>0</v>
      </c>
      <c r="R27" s="26">
        <v>0</v>
      </c>
      <c r="S27" s="38">
        <v>0.11229501069329396</v>
      </c>
      <c r="T27" s="26">
        <v>0</v>
      </c>
      <c r="U27" s="26">
        <f t="shared" si="4"/>
        <v>110</v>
      </c>
      <c r="V27" s="30">
        <f t="shared" si="2"/>
        <v>1.55</v>
      </c>
      <c r="W27" s="33" t="s">
        <v>83</v>
      </c>
      <c r="X27" s="41"/>
    </row>
    <row r="28" spans="1:24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100.00001426793237</v>
      </c>
      <c r="J28" s="37">
        <v>30</v>
      </c>
      <c r="K28" s="32">
        <v>72.871336864072006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2">
        <v>0.22662117998974041</v>
      </c>
      <c r="R28" s="26">
        <v>0</v>
      </c>
      <c r="S28" s="38">
        <v>0.4191857259905637</v>
      </c>
      <c r="T28" s="26">
        <v>0</v>
      </c>
      <c r="U28" s="26">
        <f t="shared" si="4"/>
        <v>115</v>
      </c>
      <c r="V28" s="30">
        <f t="shared" si="2"/>
        <v>1.62</v>
      </c>
      <c r="W28" s="33" t="s">
        <v>82</v>
      </c>
      <c r="X28" s="41"/>
    </row>
    <row r="29" spans="1:24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99.999897718704872</v>
      </c>
      <c r="J29" s="37">
        <v>30</v>
      </c>
      <c r="K29" s="32">
        <v>71.117773684802557</v>
      </c>
      <c r="L29" s="37">
        <v>20</v>
      </c>
      <c r="M29" s="37">
        <v>1</v>
      </c>
      <c r="N29" s="37">
        <v>15</v>
      </c>
      <c r="O29" s="37">
        <v>0</v>
      </c>
      <c r="P29" s="37">
        <v>5</v>
      </c>
      <c r="Q29" s="62">
        <v>1.9898945915047848E-2</v>
      </c>
      <c r="R29" s="26">
        <v>0</v>
      </c>
      <c r="S29" s="38">
        <v>0</v>
      </c>
      <c r="T29" s="26">
        <v>0</v>
      </c>
      <c r="U29" s="26">
        <f t="shared" si="4"/>
        <v>115</v>
      </c>
      <c r="V29" s="30">
        <f t="shared" si="2"/>
        <v>1.62</v>
      </c>
      <c r="W29" s="33" t="s">
        <v>82</v>
      </c>
      <c r="X29" s="41"/>
    </row>
    <row r="30" spans="1:24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99.679968544585563</v>
      </c>
      <c r="J30" s="37">
        <v>30</v>
      </c>
      <c r="K30" s="32">
        <v>76.444594881356878</v>
      </c>
      <c r="L30" s="37">
        <v>20</v>
      </c>
      <c r="M30" s="37">
        <v>0</v>
      </c>
      <c r="N30" s="37">
        <v>15</v>
      </c>
      <c r="O30" s="37">
        <v>2</v>
      </c>
      <c r="P30" s="37">
        <v>-5</v>
      </c>
      <c r="Q30" s="62">
        <v>0.47092877576965003</v>
      </c>
      <c r="R30" s="26">
        <v>0</v>
      </c>
      <c r="S30" s="38">
        <v>0.12566411948539868</v>
      </c>
      <c r="T30" s="26">
        <v>0</v>
      </c>
      <c r="U30" s="26">
        <f t="shared" si="4"/>
        <v>105</v>
      </c>
      <c r="V30" s="30">
        <f t="shared" si="2"/>
        <v>1.48</v>
      </c>
      <c r="W30" s="33" t="s">
        <v>83</v>
      </c>
      <c r="X30" s="41"/>
    </row>
    <row r="31" spans="1:24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98.926501064510035</v>
      </c>
      <c r="J31" s="37">
        <v>30</v>
      </c>
      <c r="K31" s="32">
        <v>73.511604289912512</v>
      </c>
      <c r="L31" s="37">
        <v>20</v>
      </c>
      <c r="M31" s="37">
        <v>0</v>
      </c>
      <c r="N31" s="37">
        <v>15</v>
      </c>
      <c r="O31" s="37">
        <v>0</v>
      </c>
      <c r="P31" s="37">
        <v>5</v>
      </c>
      <c r="Q31" s="62">
        <v>0.42917871347755066</v>
      </c>
      <c r="R31" s="26">
        <v>0</v>
      </c>
      <c r="S31" s="38">
        <v>0.25009729059436292</v>
      </c>
      <c r="T31" s="26">
        <v>0</v>
      </c>
      <c r="U31" s="26">
        <f>D31+F31+H31+J31+L31+N31+P31-R31-T31</f>
        <v>115</v>
      </c>
      <c r="V31" s="30">
        <f t="shared" si="2"/>
        <v>1.62</v>
      </c>
      <c r="W31" s="33" t="s">
        <v>82</v>
      </c>
      <c r="X31" s="41"/>
    </row>
    <row r="32" spans="1:24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96.317192629531448</v>
      </c>
      <c r="J32" s="37">
        <v>30</v>
      </c>
      <c r="K32" s="32">
        <v>66.071113867504536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1.002511965095727</v>
      </c>
      <c r="R32" s="26">
        <v>0</v>
      </c>
      <c r="S32" s="38">
        <v>0.93677667219373151</v>
      </c>
      <c r="T32" s="26">
        <v>0</v>
      </c>
      <c r="U32" s="26">
        <f t="shared" si="4"/>
        <v>95</v>
      </c>
      <c r="V32" s="30">
        <f t="shared" si="2"/>
        <v>1.34</v>
      </c>
      <c r="W32" s="33" t="s">
        <v>81</v>
      </c>
      <c r="X32" s="41"/>
    </row>
    <row r="33" spans="1:24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100.00005371798272</v>
      </c>
      <c r="J33" s="37">
        <v>30</v>
      </c>
      <c r="K33" s="32">
        <v>73.580303109130725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2">
        <v>4.5762039393930304E-3</v>
      </c>
      <c r="R33" s="26">
        <v>0</v>
      </c>
      <c r="S33" s="38">
        <v>1.659158504153962</v>
      </c>
      <c r="T33" s="26">
        <v>0</v>
      </c>
      <c r="U33" s="26">
        <f>D33+F33+H33+J33+L33+N33+P33-R33-T33</f>
        <v>115</v>
      </c>
      <c r="V33" s="30">
        <f t="shared" si="2"/>
        <v>1.62</v>
      </c>
      <c r="W33" s="33" t="s">
        <v>82</v>
      </c>
      <c r="X33" s="41"/>
    </row>
    <row r="34" spans="1:24" s="23" customFormat="1" ht="22.5" x14ac:dyDescent="0.25">
      <c r="A34" s="1">
        <f t="shared" si="3"/>
        <v>21</v>
      </c>
      <c r="B34" s="75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73">
        <v>92.920108815037977</v>
      </c>
      <c r="J34" s="74">
        <v>10</v>
      </c>
      <c r="K34" s="32">
        <v>72.162946695007221</v>
      </c>
      <c r="L34" s="37">
        <v>20</v>
      </c>
      <c r="M34" s="37">
        <v>0</v>
      </c>
      <c r="N34" s="37">
        <v>15</v>
      </c>
      <c r="O34" s="37">
        <v>0</v>
      </c>
      <c r="P34" s="37">
        <v>5</v>
      </c>
      <c r="Q34" s="62">
        <v>0.21949300193576596</v>
      </c>
      <c r="R34" s="26">
        <v>0</v>
      </c>
      <c r="S34" s="38">
        <v>1.3027188454071323</v>
      </c>
      <c r="T34" s="26">
        <v>0</v>
      </c>
      <c r="U34" s="26">
        <f t="shared" si="4"/>
        <v>95</v>
      </c>
      <c r="V34" s="30">
        <f t="shared" si="2"/>
        <v>1.34</v>
      </c>
      <c r="W34" s="33" t="s">
        <v>81</v>
      </c>
      <c r="X34" s="41"/>
    </row>
    <row r="35" spans="1:24" s="23" customFormat="1" ht="22.5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0.19216044112290065</v>
      </c>
      <c r="F35" s="28">
        <v>15</v>
      </c>
      <c r="G35" s="37">
        <v>0</v>
      </c>
      <c r="H35" s="37">
        <v>15</v>
      </c>
      <c r="I35" s="68">
        <v>98.831454622323605</v>
      </c>
      <c r="J35" s="37">
        <v>30</v>
      </c>
      <c r="K35" s="32">
        <v>75.757472411710026</v>
      </c>
      <c r="L35" s="37">
        <v>20</v>
      </c>
      <c r="M35" s="37">
        <v>0</v>
      </c>
      <c r="N35" s="37">
        <v>15</v>
      </c>
      <c r="O35" s="37">
        <v>0</v>
      </c>
      <c r="P35" s="37">
        <v>5</v>
      </c>
      <c r="Q35" s="62">
        <v>0.23976732544726906</v>
      </c>
      <c r="R35" s="26">
        <v>0</v>
      </c>
      <c r="S35" s="38">
        <v>1.6877253094138771E-2</v>
      </c>
      <c r="T35" s="26">
        <v>0</v>
      </c>
      <c r="U35" s="26">
        <f t="shared" si="4"/>
        <v>115</v>
      </c>
      <c r="V35" s="30">
        <f t="shared" si="2"/>
        <v>1.62</v>
      </c>
      <c r="W35" s="33" t="s">
        <v>82</v>
      </c>
      <c r="X35" s="41"/>
    </row>
    <row r="36" spans="1:24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99.592948958328734</v>
      </c>
      <c r="J36" s="37">
        <v>30</v>
      </c>
      <c r="K36" s="32">
        <v>72.507096827298412</v>
      </c>
      <c r="L36" s="37">
        <v>20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0.2198111086125478</v>
      </c>
      <c r="T36" s="26">
        <v>0</v>
      </c>
      <c r="U36" s="26">
        <f t="shared" si="4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x14ac:dyDescent="0.25">
      <c r="A37" s="1">
        <f t="shared" si="3"/>
        <v>24</v>
      </c>
      <c r="B37" s="75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73">
        <v>91.0279733505092</v>
      </c>
      <c r="J37" s="74">
        <v>10</v>
      </c>
      <c r="K37" s="32">
        <v>67.662095615118844</v>
      </c>
      <c r="L37" s="37">
        <v>0</v>
      </c>
      <c r="M37" s="37">
        <v>0</v>
      </c>
      <c r="N37" s="37">
        <v>15</v>
      </c>
      <c r="O37" s="37">
        <v>1</v>
      </c>
      <c r="P37" s="37">
        <v>0</v>
      </c>
      <c r="Q37" s="62">
        <v>0.75509994755695065</v>
      </c>
      <c r="R37" s="26">
        <v>0</v>
      </c>
      <c r="S37" s="38">
        <v>0.71669282642091969</v>
      </c>
      <c r="T37" s="26">
        <v>0</v>
      </c>
      <c r="U37" s="26">
        <f t="shared" si="4"/>
        <v>70</v>
      </c>
      <c r="V37" s="30">
        <f t="shared" si="2"/>
        <v>0.99</v>
      </c>
      <c r="W37" s="33" t="s">
        <v>84</v>
      </c>
      <c r="X37" s="41"/>
    </row>
    <row r="38" spans="1:24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100.00019483247446</v>
      </c>
      <c r="J38" s="37">
        <v>30</v>
      </c>
      <c r="K38" s="32">
        <v>71.867987146882371</v>
      </c>
      <c r="L38" s="37">
        <v>20</v>
      </c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1.221260474127825</v>
      </c>
      <c r="T38" s="26">
        <v>0</v>
      </c>
      <c r="U38" s="26">
        <f t="shared" si="4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99.889830859489422</v>
      </c>
      <c r="J39" s="37">
        <v>30</v>
      </c>
      <c r="K39" s="32">
        <v>72.805045762014842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2">
        <v>0.35173682070962786</v>
      </c>
      <c r="R39" s="26">
        <v>0</v>
      </c>
      <c r="S39" s="38">
        <v>0.28505798520612891</v>
      </c>
      <c r="T39" s="26">
        <v>0</v>
      </c>
      <c r="U39" s="26">
        <f t="shared" si="4"/>
        <v>115</v>
      </c>
      <c r="V39" s="30">
        <f t="shared" si="2"/>
        <v>1.62</v>
      </c>
      <c r="W39" s="33" t="s">
        <v>82</v>
      </c>
      <c r="X39" s="41"/>
    </row>
    <row r="40" spans="1:24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98.623195009064901</v>
      </c>
      <c r="J40" s="37">
        <v>30</v>
      </c>
      <c r="K40" s="32">
        <v>72.122774591911934</v>
      </c>
      <c r="L40" s="37">
        <v>20</v>
      </c>
      <c r="M40" s="37">
        <v>0</v>
      </c>
      <c r="N40" s="37">
        <v>15</v>
      </c>
      <c r="O40" s="37">
        <v>0</v>
      </c>
      <c r="P40" s="37">
        <v>5</v>
      </c>
      <c r="Q40" s="62">
        <v>1.3123283846979532</v>
      </c>
      <c r="R40" s="26">
        <v>0</v>
      </c>
      <c r="S40" s="38">
        <v>0</v>
      </c>
      <c r="T40" s="26">
        <v>0</v>
      </c>
      <c r="U40" s="26">
        <f t="shared" si="4"/>
        <v>115</v>
      </c>
      <c r="V40" s="30">
        <f t="shared" si="2"/>
        <v>1.62</v>
      </c>
      <c r="W40" s="33" t="s">
        <v>82</v>
      </c>
      <c r="X40" s="41"/>
    </row>
    <row r="41" spans="1:24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97.037061661119182</v>
      </c>
      <c r="J41" s="37">
        <v>30</v>
      </c>
      <c r="K41" s="32">
        <v>74.527791606116651</v>
      </c>
      <c r="L41" s="37">
        <v>20</v>
      </c>
      <c r="M41" s="37">
        <v>0</v>
      </c>
      <c r="N41" s="37">
        <v>15</v>
      </c>
      <c r="O41" s="37">
        <v>0</v>
      </c>
      <c r="P41" s="37">
        <v>5</v>
      </c>
      <c r="Q41" s="62">
        <v>1.0846440790090413</v>
      </c>
      <c r="R41" s="26">
        <v>0</v>
      </c>
      <c r="S41" s="38">
        <v>0.12510984274862533</v>
      </c>
      <c r="T41" s="26">
        <v>0</v>
      </c>
      <c r="U41" s="26">
        <f t="shared" si="4"/>
        <v>115</v>
      </c>
      <c r="V41" s="30">
        <f t="shared" si="2"/>
        <v>1.62</v>
      </c>
      <c r="W41" s="33" t="s">
        <v>82</v>
      </c>
      <c r="X41" s="41"/>
    </row>
    <row r="42" spans="1:24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99.972081876737334</v>
      </c>
      <c r="J42" s="37">
        <v>30</v>
      </c>
      <c r="K42" s="32">
        <v>73.761588605501387</v>
      </c>
      <c r="L42" s="37">
        <v>20</v>
      </c>
      <c r="M42" s="37">
        <v>0</v>
      </c>
      <c r="N42" s="37">
        <v>15</v>
      </c>
      <c r="O42" s="37">
        <v>0</v>
      </c>
      <c r="P42" s="37">
        <v>5</v>
      </c>
      <c r="Q42" s="62">
        <v>0.22867011851974259</v>
      </c>
      <c r="R42" s="26">
        <v>0</v>
      </c>
      <c r="S42" s="38">
        <v>1.8360920616559716E-2</v>
      </c>
      <c r="T42" s="26">
        <v>0</v>
      </c>
      <c r="U42" s="26">
        <f t="shared" si="4"/>
        <v>115</v>
      </c>
      <c r="V42" s="30">
        <f t="shared" si="2"/>
        <v>1.62</v>
      </c>
      <c r="W42" s="33" t="s">
        <v>82</v>
      </c>
      <c r="X42" s="41"/>
    </row>
    <row r="43" spans="1:24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99.135562733155808</v>
      </c>
      <c r="J43" s="37">
        <v>30</v>
      </c>
      <c r="K43" s="32">
        <v>70.705308462948977</v>
      </c>
      <c r="L43" s="37">
        <v>20</v>
      </c>
      <c r="M43" s="37">
        <v>0</v>
      </c>
      <c r="N43" s="37">
        <v>15</v>
      </c>
      <c r="O43" s="37">
        <v>0</v>
      </c>
      <c r="P43" s="37">
        <v>5</v>
      </c>
      <c r="Q43" s="62">
        <v>8.5955756348340864E-2</v>
      </c>
      <c r="R43" s="26">
        <v>0</v>
      </c>
      <c r="S43" s="38">
        <v>0.74591018850288227</v>
      </c>
      <c r="T43" s="26">
        <v>0</v>
      </c>
      <c r="U43" s="26">
        <f t="shared" si="4"/>
        <v>115</v>
      </c>
      <c r="V43" s="30">
        <f t="shared" si="2"/>
        <v>1.62</v>
      </c>
      <c r="W43" s="33" t="s">
        <v>82</v>
      </c>
      <c r="X43" s="41"/>
    </row>
    <row r="44" spans="1:24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100.00004569225828</v>
      </c>
      <c r="J44" s="37">
        <v>30</v>
      </c>
      <c r="K44" s="32">
        <v>70.542865806139801</v>
      </c>
      <c r="L44" s="37">
        <v>20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0.3118840538708374</v>
      </c>
      <c r="T44" s="26">
        <v>0</v>
      </c>
      <c r="U44" s="26">
        <f t="shared" si="4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98.726087220870298</v>
      </c>
      <c r="J45" s="37">
        <v>30</v>
      </c>
      <c r="K45" s="32">
        <v>70.291829060278303</v>
      </c>
      <c r="L45" s="37">
        <v>20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0.95629240903138801</v>
      </c>
      <c r="T45" s="26">
        <v>0</v>
      </c>
      <c r="U45" s="26">
        <f t="shared" si="4"/>
        <v>115</v>
      </c>
      <c r="V45" s="30">
        <f t="shared" si="2"/>
        <v>1.62</v>
      </c>
      <c r="W45" s="33" t="s">
        <v>82</v>
      </c>
      <c r="X45" s="41"/>
    </row>
    <row r="46" spans="1:24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8">
        <v>96.139917812030433</v>
      </c>
      <c r="J46" s="37">
        <v>30</v>
      </c>
      <c r="K46" s="32">
        <v>70.153815905074708</v>
      </c>
      <c r="L46" s="37">
        <v>20</v>
      </c>
      <c r="M46" s="37">
        <v>0</v>
      </c>
      <c r="N46" s="37">
        <v>15</v>
      </c>
      <c r="O46" s="37">
        <v>0</v>
      </c>
      <c r="P46" s="37">
        <v>5</v>
      </c>
      <c r="Q46" s="62">
        <v>1.2814574056718814E-2</v>
      </c>
      <c r="R46" s="26">
        <v>0</v>
      </c>
      <c r="S46" s="38">
        <v>1.7767562232246803</v>
      </c>
      <c r="T46" s="26">
        <v>0</v>
      </c>
      <c r="U46" s="26">
        <f t="shared" si="4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99.865532788915544</v>
      </c>
      <c r="J47" s="37">
        <v>30</v>
      </c>
      <c r="K47" s="32">
        <v>68.249015915142948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0.35197904870109675</v>
      </c>
      <c r="R47" s="26">
        <v>0</v>
      </c>
      <c r="S47" s="38">
        <v>0.14041174125680039</v>
      </c>
      <c r="T47" s="26">
        <v>0</v>
      </c>
      <c r="U47" s="26">
        <f t="shared" si="4"/>
        <v>95</v>
      </c>
      <c r="V47" s="30">
        <f t="shared" si="2"/>
        <v>1.34</v>
      </c>
      <c r="W47" s="33" t="s">
        <v>81</v>
      </c>
      <c r="X47" s="41"/>
    </row>
    <row r="48" spans="1:24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74">
        <v>1</v>
      </c>
      <c r="H48" s="74">
        <v>5</v>
      </c>
      <c r="I48" s="68">
        <v>97.771794305410978</v>
      </c>
      <c r="J48" s="37">
        <v>30</v>
      </c>
      <c r="K48" s="32">
        <v>72.317559939543344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2">
        <v>0.50275178477283111</v>
      </c>
      <c r="R48" s="26">
        <v>0</v>
      </c>
      <c r="S48" s="38">
        <v>0.1970859249056823</v>
      </c>
      <c r="T48" s="26">
        <v>0</v>
      </c>
      <c r="U48" s="26">
        <f t="shared" si="4"/>
        <v>105</v>
      </c>
      <c r="V48" s="30">
        <f t="shared" si="2"/>
        <v>1.48</v>
      </c>
      <c r="W48" s="33" t="s">
        <v>83</v>
      </c>
      <c r="X48" s="41"/>
    </row>
    <row r="49" spans="1:24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8">
        <v>99.959803994713369</v>
      </c>
      <c r="J49" s="37">
        <v>30</v>
      </c>
      <c r="K49" s="32">
        <v>67.041245722397463</v>
      </c>
      <c r="L49" s="37">
        <v>0</v>
      </c>
      <c r="M49" s="37">
        <v>0</v>
      </c>
      <c r="N49" s="37">
        <v>15</v>
      </c>
      <c r="O49" s="37">
        <v>0</v>
      </c>
      <c r="P49" s="37">
        <v>5</v>
      </c>
      <c r="Q49" s="62">
        <v>2.0406450589108824</v>
      </c>
      <c r="R49" s="26">
        <v>0</v>
      </c>
      <c r="S49" s="38">
        <v>8.858754994611388E-3</v>
      </c>
      <c r="T49" s="26">
        <v>0</v>
      </c>
      <c r="U49" s="26">
        <f t="shared" si="4"/>
        <v>95</v>
      </c>
      <c r="V49" s="30">
        <f t="shared" si="2"/>
        <v>1.34</v>
      </c>
      <c r="W49" s="33" t="s">
        <v>81</v>
      </c>
      <c r="X49" s="41"/>
    </row>
    <row r="50" spans="1:24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99.62506052185627</v>
      </c>
      <c r="J50" s="37">
        <v>30</v>
      </c>
      <c r="K50" s="32">
        <v>72.981487617207236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2">
        <v>0.56384127831280662</v>
      </c>
      <c r="R50" s="26">
        <v>0</v>
      </c>
      <c r="S50" s="38">
        <v>0.43087009508139912</v>
      </c>
      <c r="T50" s="26">
        <v>0</v>
      </c>
      <c r="U50" s="26">
        <f t="shared" si="4"/>
        <v>115</v>
      </c>
      <c r="V50" s="30">
        <f t="shared" si="2"/>
        <v>1.62</v>
      </c>
      <c r="W50" s="33" t="s">
        <v>82</v>
      </c>
      <c r="X50" s="41"/>
    </row>
    <row r="51" spans="1:24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96.943875898355884</v>
      </c>
      <c r="J51" s="37">
        <v>30</v>
      </c>
      <c r="K51" s="32">
        <v>71.908188540916143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2">
        <v>0.20705418425600586</v>
      </c>
      <c r="R51" s="26">
        <v>0</v>
      </c>
      <c r="S51" s="38">
        <v>1.1338878105047767</v>
      </c>
      <c r="T51" s="26">
        <v>0</v>
      </c>
      <c r="U51" s="26">
        <f t="shared" si="4"/>
        <v>115</v>
      </c>
      <c r="V51" s="30">
        <f t="shared" si="2"/>
        <v>1.62</v>
      </c>
      <c r="W51" s="33" t="s">
        <v>82</v>
      </c>
      <c r="X51" s="41"/>
    </row>
    <row r="52" spans="1:24" s="23" customFormat="1" ht="22.5" x14ac:dyDescent="0.25">
      <c r="A52" s="1">
        <f t="shared" si="3"/>
        <v>39</v>
      </c>
      <c r="B52" s="75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73">
        <v>91.011908188069242</v>
      </c>
      <c r="J52" s="74">
        <v>10</v>
      </c>
      <c r="K52" s="32">
        <v>71.821636835936857</v>
      </c>
      <c r="L52" s="37">
        <v>20</v>
      </c>
      <c r="M52" s="37">
        <v>0</v>
      </c>
      <c r="N52" s="37">
        <v>15</v>
      </c>
      <c r="O52" s="37">
        <v>0</v>
      </c>
      <c r="P52" s="37">
        <v>5</v>
      </c>
      <c r="Q52" s="62">
        <v>0.47041541648061674</v>
      </c>
      <c r="R52" s="26">
        <v>0</v>
      </c>
      <c r="S52" s="38">
        <v>0</v>
      </c>
      <c r="T52" s="26">
        <v>0</v>
      </c>
      <c r="U52" s="26">
        <f t="shared" si="4"/>
        <v>95</v>
      </c>
      <c r="V52" s="30">
        <f t="shared" si="2"/>
        <v>1.34</v>
      </c>
      <c r="W52" s="33" t="s">
        <v>81</v>
      </c>
      <c r="X52" s="41"/>
    </row>
    <row r="53" spans="1:24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100.0000331617324</v>
      </c>
      <c r="J53" s="37">
        <v>30</v>
      </c>
      <c r="K53" s="32">
        <v>74.070416400781951</v>
      </c>
      <c r="L53" s="37">
        <v>20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0.82286298647537892</v>
      </c>
      <c r="T53" s="26">
        <v>0</v>
      </c>
      <c r="U53" s="26">
        <f>D53+F53+H53+J53+L53+N53+P53-R53-T53</f>
        <v>115</v>
      </c>
      <c r="V53" s="30">
        <f t="shared" si="2"/>
        <v>1.62</v>
      </c>
      <c r="W53" s="33" t="s">
        <v>82</v>
      </c>
      <c r="X53" s="41"/>
    </row>
    <row r="54" spans="1:24" s="23" customFormat="1" ht="22.5" x14ac:dyDescent="0.25">
      <c r="A54" s="1">
        <f t="shared" si="3"/>
        <v>41</v>
      </c>
      <c r="B54" s="76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72">
        <v>101.05288111289707</v>
      </c>
      <c r="J54" s="37">
        <v>30</v>
      </c>
      <c r="K54" s="32">
        <v>75.258190103102478</v>
      </c>
      <c r="L54" s="37">
        <v>20</v>
      </c>
      <c r="M54" s="37">
        <v>3</v>
      </c>
      <c r="N54" s="37">
        <v>0</v>
      </c>
      <c r="O54" s="37">
        <v>0</v>
      </c>
      <c r="P54" s="37">
        <v>5</v>
      </c>
      <c r="Q54" s="62">
        <v>0.18738931776544837</v>
      </c>
      <c r="R54" s="26">
        <v>0</v>
      </c>
      <c r="S54" s="38">
        <v>1.5330809352652763E-15</v>
      </c>
      <c r="T54" s="26">
        <v>0</v>
      </c>
      <c r="U54" s="26">
        <f t="shared" si="4"/>
        <v>100</v>
      </c>
      <c r="V54" s="30">
        <f>ROUND(U54/71,2)</f>
        <v>1.41</v>
      </c>
      <c r="W54" s="33" t="s">
        <v>81</v>
      </c>
      <c r="X54" s="41"/>
    </row>
    <row r="55" spans="1:24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97.639005212046541</v>
      </c>
      <c r="J55" s="37">
        <v>30</v>
      </c>
      <c r="K55" s="32">
        <v>70.002733642948073</v>
      </c>
      <c r="L55" s="37">
        <v>20</v>
      </c>
      <c r="M55" s="37">
        <v>0</v>
      </c>
      <c r="N55" s="37">
        <v>15</v>
      </c>
      <c r="O55" s="37">
        <v>0</v>
      </c>
      <c r="P55" s="37">
        <v>5</v>
      </c>
      <c r="Q55" s="62">
        <v>0.42532360642447081</v>
      </c>
      <c r="R55" s="26">
        <v>0</v>
      </c>
      <c r="S55" s="38">
        <v>0</v>
      </c>
      <c r="T55" s="26">
        <v>0</v>
      </c>
      <c r="U55" s="26">
        <f>D55+F55+H55+J55+L55+N55+P55-R55-T55</f>
        <v>115</v>
      </c>
      <c r="V55" s="30">
        <f t="shared" si="2"/>
        <v>1.62</v>
      </c>
      <c r="W55" s="33" t="s">
        <v>82</v>
      </c>
      <c r="X55" s="41"/>
    </row>
    <row r="56" spans="1:24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74">
        <v>1</v>
      </c>
      <c r="H56" s="74">
        <v>5</v>
      </c>
      <c r="I56" s="68">
        <v>99.997121138493767</v>
      </c>
      <c r="J56" s="37">
        <v>30</v>
      </c>
      <c r="K56" s="32">
        <v>70.978657813581606</v>
      </c>
      <c r="L56" s="37">
        <v>20</v>
      </c>
      <c r="M56" s="37">
        <v>0</v>
      </c>
      <c r="N56" s="37">
        <v>15</v>
      </c>
      <c r="O56" s="37">
        <v>2</v>
      </c>
      <c r="P56" s="37">
        <v>-5</v>
      </c>
      <c r="Q56" s="62">
        <v>2.2070500227834247</v>
      </c>
      <c r="R56" s="26">
        <v>0</v>
      </c>
      <c r="S56" s="38">
        <v>0</v>
      </c>
      <c r="T56" s="26">
        <v>0</v>
      </c>
      <c r="U56" s="26">
        <f t="shared" si="4"/>
        <v>95</v>
      </c>
      <c r="V56" s="30">
        <f t="shared" si="2"/>
        <v>1.34</v>
      </c>
      <c r="W56" s="33" t="s">
        <v>81</v>
      </c>
      <c r="X56" s="41"/>
    </row>
    <row r="57" spans="1:24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97.47035106060406</v>
      </c>
      <c r="J57" s="37">
        <v>30</v>
      </c>
      <c r="K57" s="32">
        <v>66.862766925463745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2">
        <v>0.97390592926851183</v>
      </c>
      <c r="R57" s="26">
        <v>0</v>
      </c>
      <c r="S57" s="38">
        <v>1.4758108784754955</v>
      </c>
      <c r="T57" s="26">
        <v>0</v>
      </c>
      <c r="U57" s="26">
        <f t="shared" si="4"/>
        <v>95</v>
      </c>
      <c r="V57" s="30">
        <f t="shared" si="2"/>
        <v>1.34</v>
      </c>
      <c r="W57" s="33" t="s">
        <v>81</v>
      </c>
      <c r="X57" s="41"/>
    </row>
    <row r="58" spans="1:24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99.972750554937647</v>
      </c>
      <c r="J58" s="37">
        <v>30</v>
      </c>
      <c r="K58" s="32">
        <v>73.569252827843357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2">
        <v>0.11888525247127971</v>
      </c>
      <c r="R58" s="26">
        <v>0</v>
      </c>
      <c r="S58" s="38">
        <v>0.78024265986162677</v>
      </c>
      <c r="T58" s="26">
        <v>0</v>
      </c>
      <c r="U58" s="26">
        <f>D58+F58+H58+J58+L58+N58+P58-R58-T58</f>
        <v>115</v>
      </c>
      <c r="V58" s="30">
        <f t="shared" si="2"/>
        <v>1.62</v>
      </c>
      <c r="W58" s="33" t="s">
        <v>82</v>
      </c>
      <c r="X58" s="41"/>
    </row>
    <row r="59" spans="1:24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100.00005333122853</v>
      </c>
      <c r="J59" s="37">
        <v>30</v>
      </c>
      <c r="K59" s="32">
        <v>66.789266879172985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0.4968089860894867</v>
      </c>
      <c r="T59" s="26">
        <v>0</v>
      </c>
      <c r="U59" s="26">
        <f t="shared" si="4"/>
        <v>95</v>
      </c>
      <c r="V59" s="30">
        <f t="shared" si="2"/>
        <v>1.34</v>
      </c>
      <c r="W59" s="33" t="s">
        <v>81</v>
      </c>
      <c r="X59" s="41"/>
    </row>
    <row r="60" spans="1:24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99.999962772426727</v>
      </c>
      <c r="J60" s="37">
        <v>30</v>
      </c>
      <c r="K60" s="32">
        <v>69.682433369407846</v>
      </c>
      <c r="L60" s="37">
        <v>0</v>
      </c>
      <c r="M60" s="37">
        <v>0</v>
      </c>
      <c r="N60" s="37">
        <v>15</v>
      </c>
      <c r="O60" s="37">
        <v>0</v>
      </c>
      <c r="P60" s="37">
        <v>5</v>
      </c>
      <c r="Q60" s="62">
        <v>1.2011845135046737</v>
      </c>
      <c r="R60" s="26">
        <v>0</v>
      </c>
      <c r="S60" s="38">
        <v>0.12241560823889153</v>
      </c>
      <c r="T60" s="26">
        <v>0</v>
      </c>
      <c r="U60" s="26">
        <f t="shared" si="4"/>
        <v>95</v>
      </c>
      <c r="V60" s="30">
        <f t="shared" si="2"/>
        <v>1.34</v>
      </c>
      <c r="W60" s="33" t="s">
        <v>81</v>
      </c>
      <c r="X60" s="41"/>
    </row>
    <row r="61" spans="1:24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100.00022917810509</v>
      </c>
      <c r="J61" s="37">
        <v>30</v>
      </c>
      <c r="K61" s="32">
        <v>76.496805285919976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2">
        <v>0.86268087356199141</v>
      </c>
      <c r="R61" s="26">
        <v>0</v>
      </c>
      <c r="S61" s="38">
        <v>0.89595740772481913</v>
      </c>
      <c r="T61" s="26">
        <v>0</v>
      </c>
      <c r="U61" s="26">
        <f>D61+F61+H61+J61+L61+N61+P61-R61-T61</f>
        <v>115</v>
      </c>
      <c r="V61" s="30">
        <f t="shared" si="2"/>
        <v>1.62</v>
      </c>
      <c r="W61" s="33" t="s">
        <v>82</v>
      </c>
      <c r="X61" s="41"/>
    </row>
    <row r="62" spans="1:24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98.294112965272063</v>
      </c>
      <c r="J62" s="37">
        <v>30</v>
      </c>
      <c r="K62" s="32">
        <v>72.149644735958248</v>
      </c>
      <c r="L62" s="37">
        <v>20</v>
      </c>
      <c r="M62" s="37">
        <v>0</v>
      </c>
      <c r="N62" s="37">
        <v>15</v>
      </c>
      <c r="O62" s="37">
        <v>2</v>
      </c>
      <c r="P62" s="37">
        <v>-5</v>
      </c>
      <c r="Q62" s="62">
        <v>0.71483532747374257</v>
      </c>
      <c r="R62" s="26">
        <v>0</v>
      </c>
      <c r="S62" s="38">
        <v>0.57148280934195927</v>
      </c>
      <c r="T62" s="26">
        <v>0</v>
      </c>
      <c r="U62" s="26">
        <f t="shared" si="4"/>
        <v>105</v>
      </c>
      <c r="V62" s="30">
        <f t="shared" si="2"/>
        <v>1.48</v>
      </c>
      <c r="W62" s="33" t="s">
        <v>83</v>
      </c>
      <c r="X62" s="41"/>
    </row>
    <row r="63" spans="1:24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0.71556335987976338</v>
      </c>
      <c r="F63" s="28">
        <v>15</v>
      </c>
      <c r="G63" s="37">
        <v>0</v>
      </c>
      <c r="H63" s="37">
        <v>15</v>
      </c>
      <c r="I63" s="68">
        <v>98.52168290815527</v>
      </c>
      <c r="J63" s="37">
        <v>30</v>
      </c>
      <c r="K63" s="32">
        <v>70.186717433750871</v>
      </c>
      <c r="L63" s="37">
        <v>20</v>
      </c>
      <c r="M63" s="37">
        <v>0</v>
      </c>
      <c r="N63" s="37">
        <v>15</v>
      </c>
      <c r="O63" s="37">
        <v>1</v>
      </c>
      <c r="P63" s="37">
        <v>0</v>
      </c>
      <c r="Q63" s="62">
        <v>1.1237263640515067</v>
      </c>
      <c r="R63" s="26">
        <v>0</v>
      </c>
      <c r="S63" s="38">
        <v>6.1998805363173558E-2</v>
      </c>
      <c r="T63" s="26">
        <v>0</v>
      </c>
      <c r="U63" s="26">
        <f t="shared" si="4"/>
        <v>110</v>
      </c>
      <c r="V63" s="30">
        <f t="shared" si="2"/>
        <v>1.55</v>
      </c>
      <c r="W63" s="33" t="s">
        <v>83</v>
      </c>
      <c r="X63" s="41"/>
    </row>
    <row r="64" spans="1:24" s="23" customFormat="1" ht="22.5" x14ac:dyDescent="0.25">
      <c r="A64" s="1">
        <f t="shared" si="3"/>
        <v>51</v>
      </c>
      <c r="B64" s="35" t="s">
        <v>47</v>
      </c>
      <c r="C64" s="28">
        <v>1</v>
      </c>
      <c r="D64" s="28">
        <v>15</v>
      </c>
      <c r="E64" s="29">
        <v>0.34187156493807158</v>
      </c>
      <c r="F64" s="28">
        <v>15</v>
      </c>
      <c r="G64" s="37">
        <v>0</v>
      </c>
      <c r="H64" s="37">
        <v>15</v>
      </c>
      <c r="I64" s="68">
        <v>96.931086403701755</v>
      </c>
      <c r="J64" s="37">
        <v>30</v>
      </c>
      <c r="K64" s="32">
        <v>71.024280396517881</v>
      </c>
      <c r="L64" s="37">
        <v>20</v>
      </c>
      <c r="M64" s="37">
        <v>0</v>
      </c>
      <c r="N64" s="37">
        <v>15</v>
      </c>
      <c r="O64" s="37">
        <v>0</v>
      </c>
      <c r="P64" s="37">
        <v>5</v>
      </c>
      <c r="Q64" s="62">
        <v>0.34299808751616145</v>
      </c>
      <c r="R64" s="26">
        <v>0</v>
      </c>
      <c r="S64" s="38">
        <v>0.30973460489353705</v>
      </c>
      <c r="T64" s="26">
        <v>0</v>
      </c>
      <c r="U64" s="26">
        <f t="shared" si="4"/>
        <v>115</v>
      </c>
      <c r="V64" s="30">
        <f t="shared" si="2"/>
        <v>1.62</v>
      </c>
      <c r="W64" s="33" t="s">
        <v>82</v>
      </c>
      <c r="X64" s="41"/>
    </row>
    <row r="65" spans="1:24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99.417302869844548</v>
      </c>
      <c r="J65" s="37">
        <v>30</v>
      </c>
      <c r="K65" s="32">
        <v>70.239448020853828</v>
      </c>
      <c r="L65" s="37">
        <v>20</v>
      </c>
      <c r="M65" s="37">
        <v>0</v>
      </c>
      <c r="N65" s="37">
        <v>15</v>
      </c>
      <c r="O65" s="37">
        <v>0</v>
      </c>
      <c r="P65" s="37">
        <v>5</v>
      </c>
      <c r="Q65" s="62">
        <v>3.745442537050804E-2</v>
      </c>
      <c r="R65" s="26">
        <v>0</v>
      </c>
      <c r="S65" s="38">
        <v>0.86161911989537621</v>
      </c>
      <c r="T65" s="26">
        <v>0</v>
      </c>
      <c r="U65" s="26">
        <f t="shared" si="4"/>
        <v>115</v>
      </c>
      <c r="V65" s="30">
        <f t="shared" si="2"/>
        <v>1.62</v>
      </c>
      <c r="W65" s="33" t="s">
        <v>82</v>
      </c>
      <c r="X65" s="41"/>
    </row>
    <row r="66" spans="1:24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8">
        <v>95.223037726533605</v>
      </c>
      <c r="J66" s="37">
        <v>30</v>
      </c>
      <c r="K66" s="32">
        <v>65.997801859122077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2">
        <v>0.13851505013456786</v>
      </c>
      <c r="R66" s="26">
        <v>0</v>
      </c>
      <c r="S66" s="38">
        <v>1.2876737404823426</v>
      </c>
      <c r="T66" s="26">
        <v>0</v>
      </c>
      <c r="U66" s="26">
        <f t="shared" si="4"/>
        <v>95</v>
      </c>
      <c r="V66" s="30">
        <f t="shared" si="2"/>
        <v>1.34</v>
      </c>
      <c r="W66" s="33" t="s">
        <v>81</v>
      </c>
      <c r="X66" s="41"/>
    </row>
    <row r="67" spans="1:24" s="23" customFormat="1" ht="22.5" x14ac:dyDescent="0.25">
      <c r="A67" s="1">
        <f t="shared" si="3"/>
        <v>54</v>
      </c>
      <c r="B67" s="36" t="s">
        <v>73</v>
      </c>
      <c r="C67" s="28">
        <v>1</v>
      </c>
      <c r="D67" s="28">
        <v>15</v>
      </c>
      <c r="E67" s="29">
        <v>-0.14540139228125026</v>
      </c>
      <c r="F67" s="28">
        <v>15</v>
      </c>
      <c r="G67" s="37">
        <v>0</v>
      </c>
      <c r="H67" s="37">
        <v>15</v>
      </c>
      <c r="I67" s="68">
        <v>99.460192249341333</v>
      </c>
      <c r="J67" s="37">
        <v>30</v>
      </c>
      <c r="K67" s="32">
        <v>70.338610868091038</v>
      </c>
      <c r="L67" s="37">
        <v>20</v>
      </c>
      <c r="M67" s="37">
        <v>0</v>
      </c>
      <c r="N67" s="37">
        <v>15</v>
      </c>
      <c r="O67" s="37">
        <v>5</v>
      </c>
      <c r="P67" s="37">
        <v>-5</v>
      </c>
      <c r="Q67" s="62">
        <v>0.12877464951246897</v>
      </c>
      <c r="R67" s="26">
        <v>0</v>
      </c>
      <c r="S67" s="38">
        <v>0.5184350747241937</v>
      </c>
      <c r="T67" s="26">
        <v>0</v>
      </c>
      <c r="U67" s="26">
        <f t="shared" si="4"/>
        <v>105</v>
      </c>
      <c r="V67" s="30">
        <f t="shared" si="2"/>
        <v>1.48</v>
      </c>
      <c r="W67" s="33" t="s">
        <v>83</v>
      </c>
      <c r="X67" s="41"/>
    </row>
    <row r="68" spans="1:24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97.632102796086301</v>
      </c>
      <c r="J68" s="37">
        <v>30</v>
      </c>
      <c r="K68" s="32">
        <v>70.17977032750801</v>
      </c>
      <c r="L68" s="37">
        <v>20</v>
      </c>
      <c r="M68" s="37">
        <v>0</v>
      </c>
      <c r="N68" s="37">
        <v>15</v>
      </c>
      <c r="O68" s="37">
        <v>0</v>
      </c>
      <c r="P68" s="37">
        <v>5</v>
      </c>
      <c r="Q68" s="62">
        <v>0.17501748821381624</v>
      </c>
      <c r="R68" s="26">
        <v>0</v>
      </c>
      <c r="S68" s="38">
        <v>0.22460289462191366</v>
      </c>
      <c r="T68" s="26">
        <v>0</v>
      </c>
      <c r="U68" s="26">
        <f>D68+F68+H68+J68+L68+N68+P68-R68-T68</f>
        <v>115</v>
      </c>
      <c r="V68" s="30">
        <f t="shared" si="2"/>
        <v>1.62</v>
      </c>
      <c r="W68" s="33" t="s">
        <v>82</v>
      </c>
      <c r="X68" s="41"/>
    </row>
    <row r="69" spans="1:24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99.461847941427635</v>
      </c>
      <c r="J69" s="37">
        <v>30</v>
      </c>
      <c r="K69" s="32">
        <v>63.826566968428637</v>
      </c>
      <c r="L69" s="37">
        <v>0</v>
      </c>
      <c r="M69" s="37">
        <v>1</v>
      </c>
      <c r="N69" s="37">
        <v>15</v>
      </c>
      <c r="O69" s="37">
        <v>0</v>
      </c>
      <c r="P69" s="37">
        <v>5</v>
      </c>
      <c r="Q69" s="62">
        <v>1.4703281178882235</v>
      </c>
      <c r="R69" s="26">
        <v>0</v>
      </c>
      <c r="S69" s="38">
        <v>0.22407654367965976</v>
      </c>
      <c r="T69" s="26">
        <v>0</v>
      </c>
      <c r="U69" s="26">
        <f t="shared" si="4"/>
        <v>95</v>
      </c>
      <c r="V69" s="30">
        <f t="shared" si="2"/>
        <v>1.34</v>
      </c>
      <c r="W69" s="33" t="s">
        <v>81</v>
      </c>
      <c r="X69" s="41"/>
    </row>
    <row r="70" spans="1:24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99.677782517673592</v>
      </c>
      <c r="J70" s="37">
        <v>30</v>
      </c>
      <c r="K70" s="32">
        <v>71.350149047577531</v>
      </c>
      <c r="L70" s="37">
        <v>20</v>
      </c>
      <c r="M70" s="37">
        <v>0</v>
      </c>
      <c r="N70" s="37">
        <v>15</v>
      </c>
      <c r="O70" s="37">
        <v>0</v>
      </c>
      <c r="P70" s="37">
        <v>5</v>
      </c>
      <c r="Q70" s="62">
        <v>0.2311223979749932</v>
      </c>
      <c r="R70" s="26">
        <v>0</v>
      </c>
      <c r="S70" s="38">
        <v>0.100915732274608</v>
      </c>
      <c r="T70" s="26">
        <v>0</v>
      </c>
      <c r="U70" s="26">
        <f t="shared" si="4"/>
        <v>115</v>
      </c>
      <c r="V70" s="30">
        <f t="shared" si="2"/>
        <v>1.62</v>
      </c>
      <c r="W70" s="33" t="s">
        <v>82</v>
      </c>
      <c r="X70" s="41"/>
    </row>
    <row r="71" spans="1:24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99.517414395230816</v>
      </c>
      <c r="J71" s="37">
        <v>30</v>
      </c>
      <c r="K71" s="32">
        <v>71.436321238064636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2">
        <v>0.27066619830951194</v>
      </c>
      <c r="R71" s="26">
        <v>0</v>
      </c>
      <c r="S71" s="38">
        <v>0.25114634387931789</v>
      </c>
      <c r="T71" s="26">
        <v>0</v>
      </c>
      <c r="U71" s="26">
        <f t="shared" si="4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100.00015750838382</v>
      </c>
      <c r="J72" s="37">
        <v>30</v>
      </c>
      <c r="K72" s="32">
        <v>72.377971288273358</v>
      </c>
      <c r="L72" s="37">
        <v>20</v>
      </c>
      <c r="M72" s="37">
        <v>0</v>
      </c>
      <c r="N72" s="37">
        <v>15</v>
      </c>
      <c r="O72" s="37">
        <v>0</v>
      </c>
      <c r="P72" s="37">
        <v>5</v>
      </c>
      <c r="Q72" s="62">
        <v>0.2302665644429556</v>
      </c>
      <c r="R72" s="26">
        <v>0</v>
      </c>
      <c r="S72" s="38">
        <v>0.32454756222925973</v>
      </c>
      <c r="T72" s="26">
        <v>0</v>
      </c>
      <c r="U72" s="26">
        <f t="shared" si="4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99.880229427990159</v>
      </c>
      <c r="J73" s="37">
        <v>30</v>
      </c>
      <c r="K73" s="32">
        <v>71.167741293673359</v>
      </c>
      <c r="L73" s="37">
        <v>20</v>
      </c>
      <c r="M73" s="37">
        <v>0</v>
      </c>
      <c r="N73" s="37">
        <v>15</v>
      </c>
      <c r="O73" s="37">
        <v>0</v>
      </c>
      <c r="P73" s="37">
        <v>5</v>
      </c>
      <c r="Q73" s="62">
        <v>0.11616027115361337</v>
      </c>
      <c r="R73" s="26">
        <v>0</v>
      </c>
      <c r="S73" s="38">
        <v>0.13575797008946727</v>
      </c>
      <c r="T73" s="26">
        <v>0</v>
      </c>
      <c r="U73" s="26">
        <f t="shared" si="4"/>
        <v>115</v>
      </c>
      <c r="V73" s="30">
        <f t="shared" si="2"/>
        <v>1.62</v>
      </c>
      <c r="W73" s="33" t="s">
        <v>82</v>
      </c>
      <c r="X73" s="41"/>
    </row>
    <row r="74" spans="1:24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99.994238772147668</v>
      </c>
      <c r="J74" s="37">
        <v>30</v>
      </c>
      <c r="K74" s="32">
        <v>73.998584442786779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2">
        <v>0.33337600282638741</v>
      </c>
      <c r="R74" s="26">
        <v>0</v>
      </c>
      <c r="S74" s="38">
        <v>1.9014674324783269</v>
      </c>
      <c r="T74" s="26">
        <v>0</v>
      </c>
      <c r="U74" s="26">
        <f t="shared" si="4"/>
        <v>115</v>
      </c>
      <c r="V74" s="30">
        <f t="shared" si="2"/>
        <v>1.62</v>
      </c>
      <c r="W74" s="33" t="s">
        <v>82</v>
      </c>
      <c r="X74" s="41"/>
    </row>
    <row r="75" spans="1:24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97.850330733805464</v>
      </c>
      <c r="J75" s="37">
        <v>30</v>
      </c>
      <c r="K75" s="32">
        <v>71.732607421942333</v>
      </c>
      <c r="L75" s="37">
        <v>20</v>
      </c>
      <c r="M75" s="37">
        <v>0</v>
      </c>
      <c r="N75" s="37">
        <v>15</v>
      </c>
      <c r="O75" s="37">
        <v>0</v>
      </c>
      <c r="P75" s="37">
        <v>5</v>
      </c>
      <c r="Q75" s="62">
        <v>0.58349041486515585</v>
      </c>
      <c r="R75" s="26">
        <v>0</v>
      </c>
      <c r="S75" s="38">
        <v>0.31734048005958621</v>
      </c>
      <c r="T75" s="26">
        <v>0</v>
      </c>
      <c r="U75" s="26">
        <f t="shared" si="4"/>
        <v>115</v>
      </c>
      <c r="V75" s="30">
        <f t="shared" si="2"/>
        <v>1.62</v>
      </c>
      <c r="W75" s="33" t="s">
        <v>82</v>
      </c>
      <c r="X75" s="41"/>
    </row>
    <row r="76" spans="1:24" s="23" customFormat="1" ht="22.5" x14ac:dyDescent="0.25">
      <c r="A76" s="1">
        <f t="shared" si="3"/>
        <v>63</v>
      </c>
      <c r="B76" s="31" t="s">
        <v>56</v>
      </c>
      <c r="C76" s="28">
        <v>1</v>
      </c>
      <c r="D76" s="28">
        <v>15</v>
      </c>
      <c r="E76" s="29">
        <v>0.12006615741326397</v>
      </c>
      <c r="F76" s="28">
        <v>15</v>
      </c>
      <c r="G76" s="37">
        <v>0</v>
      </c>
      <c r="H76" s="37">
        <v>15</v>
      </c>
      <c r="I76" s="68">
        <v>99.50606654507142</v>
      </c>
      <c r="J76" s="37">
        <v>30</v>
      </c>
      <c r="K76" s="32">
        <v>70.00376176876469</v>
      </c>
      <c r="L76" s="37">
        <v>20</v>
      </c>
      <c r="M76" s="37">
        <v>0</v>
      </c>
      <c r="N76" s="37">
        <v>15</v>
      </c>
      <c r="O76" s="37">
        <v>2</v>
      </c>
      <c r="P76" s="37">
        <v>-5</v>
      </c>
      <c r="Q76" s="62">
        <v>0</v>
      </c>
      <c r="R76" s="26">
        <v>0</v>
      </c>
      <c r="S76" s="38">
        <v>0.14407164654991864</v>
      </c>
      <c r="T76" s="26">
        <v>0</v>
      </c>
      <c r="U76" s="26">
        <f t="shared" si="4"/>
        <v>105</v>
      </c>
      <c r="V76" s="30">
        <f t="shared" si="2"/>
        <v>1.48</v>
      </c>
      <c r="W76" s="33" t="s">
        <v>83</v>
      </c>
      <c r="X76" s="41"/>
    </row>
    <row r="77" spans="1:24" s="23" customFormat="1" ht="22.5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0.25886534675822148</v>
      </c>
      <c r="F77" s="28">
        <v>15</v>
      </c>
      <c r="G77" s="37">
        <v>0</v>
      </c>
      <c r="H77" s="37">
        <v>15</v>
      </c>
      <c r="I77" s="68">
        <v>96.075274166238046</v>
      </c>
      <c r="J77" s="37">
        <v>30</v>
      </c>
      <c r="K77" s="32">
        <v>69.156158761835783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0.24920762148108669</v>
      </c>
      <c r="R77" s="26">
        <v>0</v>
      </c>
      <c r="S77" s="38">
        <v>1.120291196562766</v>
      </c>
      <c r="T77" s="26">
        <v>0</v>
      </c>
      <c r="U77" s="26">
        <f t="shared" si="4"/>
        <v>95</v>
      </c>
      <c r="V77" s="30">
        <f t="shared" si="2"/>
        <v>1.34</v>
      </c>
      <c r="W77" s="33" t="s">
        <v>81</v>
      </c>
      <c r="X77" s="41"/>
    </row>
    <row r="78" spans="1:24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100.00002048976464</v>
      </c>
      <c r="J78" s="37">
        <v>30</v>
      </c>
      <c r="K78" s="32">
        <v>70.794886874642089</v>
      </c>
      <c r="L78" s="37">
        <v>20</v>
      </c>
      <c r="M78" s="37">
        <v>0</v>
      </c>
      <c r="N78" s="37">
        <v>15</v>
      </c>
      <c r="O78" s="37">
        <v>0</v>
      </c>
      <c r="P78" s="37">
        <v>5</v>
      </c>
      <c r="Q78" s="62">
        <v>0.12866030307065707</v>
      </c>
      <c r="R78" s="26">
        <v>0</v>
      </c>
      <c r="S78" s="38">
        <v>0</v>
      </c>
      <c r="T78" s="26">
        <v>0</v>
      </c>
      <c r="U78" s="26">
        <f t="shared" si="4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99.953114034665262</v>
      </c>
      <c r="J79" s="37">
        <v>30</v>
      </c>
      <c r="K79" s="32">
        <v>70.465482092096806</v>
      </c>
      <c r="L79" s="37">
        <v>20</v>
      </c>
      <c r="M79" s="37">
        <v>1</v>
      </c>
      <c r="N79" s="37">
        <v>15</v>
      </c>
      <c r="O79" s="37">
        <v>0</v>
      </c>
      <c r="P79" s="37">
        <v>5</v>
      </c>
      <c r="Q79" s="62">
        <v>4.8734209672472439E-2</v>
      </c>
      <c r="R79" s="26">
        <v>0</v>
      </c>
      <c r="S79" s="38">
        <v>0.34191989869732581</v>
      </c>
      <c r="T79" s="26">
        <v>0</v>
      </c>
      <c r="U79" s="26">
        <f t="shared" ref="U79" si="5">D79+F79+H79+J79+L79+N79+P79-R79-T79</f>
        <v>115</v>
      </c>
      <c r="V79" s="30">
        <f t="shared" ref="V79:V84" si="6">ROUND(U79/71,2)</f>
        <v>1.62</v>
      </c>
      <c r="W79" s="33" t="s">
        <v>82</v>
      </c>
      <c r="X79" s="41"/>
    </row>
    <row r="80" spans="1:24" s="23" customFormat="1" ht="22.5" x14ac:dyDescent="0.25">
      <c r="A80" s="1">
        <f t="shared" ref="A80:A84" si="7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99.80874933051723</v>
      </c>
      <c r="J80" s="37">
        <v>30</v>
      </c>
      <c r="K80" s="32">
        <v>71.676206372067611</v>
      </c>
      <c r="L80" s="37">
        <v>20</v>
      </c>
      <c r="M80" s="37">
        <v>0</v>
      </c>
      <c r="N80" s="37">
        <v>15</v>
      </c>
      <c r="O80" s="37">
        <v>7</v>
      </c>
      <c r="P80" s="37">
        <v>-5</v>
      </c>
      <c r="Q80" s="62">
        <v>0.16781768958497317</v>
      </c>
      <c r="R80" s="26">
        <v>0</v>
      </c>
      <c r="S80" s="38">
        <v>0.34766628450476078</v>
      </c>
      <c r="T80" s="26">
        <v>0</v>
      </c>
      <c r="U80" s="26">
        <f t="shared" ref="U80:U84" si="8">D80+F80+H80+J80+L80+N80+P80-R80-T80</f>
        <v>105</v>
      </c>
      <c r="V80" s="30">
        <f t="shared" si="6"/>
        <v>1.48</v>
      </c>
      <c r="W80" s="33" t="s">
        <v>83</v>
      </c>
      <c r="X80" s="41"/>
    </row>
    <row r="81" spans="1:24" s="23" customFormat="1" ht="22.5" x14ac:dyDescent="0.25">
      <c r="A81" s="1">
        <f t="shared" si="7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100.0000604805543</v>
      </c>
      <c r="J81" s="37">
        <v>30</v>
      </c>
      <c r="K81" s="32">
        <v>71.347159570895201</v>
      </c>
      <c r="L81" s="37">
        <v>20</v>
      </c>
      <c r="M81" s="37">
        <v>2</v>
      </c>
      <c r="N81" s="37">
        <v>5</v>
      </c>
      <c r="O81" s="37">
        <v>0</v>
      </c>
      <c r="P81" s="37">
        <v>5</v>
      </c>
      <c r="Q81" s="62">
        <v>0</v>
      </c>
      <c r="R81" s="26">
        <v>0</v>
      </c>
      <c r="S81" s="38">
        <v>1.5376331632320484</v>
      </c>
      <c r="T81" s="26">
        <v>0</v>
      </c>
      <c r="U81" s="26">
        <f t="shared" si="8"/>
        <v>105</v>
      </c>
      <c r="V81" s="30">
        <f t="shared" si="6"/>
        <v>1.48</v>
      </c>
      <c r="W81" s="33" t="s">
        <v>83</v>
      </c>
      <c r="X81" s="41"/>
    </row>
    <row r="82" spans="1:24" ht="22.5" x14ac:dyDescent="0.25">
      <c r="A82" s="1">
        <f t="shared" si="7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97.591874893846352</v>
      </c>
      <c r="J82" s="37">
        <v>30</v>
      </c>
      <c r="K82" s="32">
        <v>70.316016337294741</v>
      </c>
      <c r="L82" s="37">
        <v>20</v>
      </c>
      <c r="M82" s="37">
        <v>0</v>
      </c>
      <c r="N82" s="37">
        <v>15</v>
      </c>
      <c r="O82" s="37">
        <v>0</v>
      </c>
      <c r="P82" s="37">
        <v>5</v>
      </c>
      <c r="Q82" s="62">
        <v>0.34753338080593876</v>
      </c>
      <c r="R82" s="26">
        <v>0</v>
      </c>
      <c r="S82" s="38">
        <v>0.22691096799772542</v>
      </c>
      <c r="T82" s="26">
        <v>0</v>
      </c>
      <c r="U82" s="26">
        <f t="shared" si="8"/>
        <v>115</v>
      </c>
      <c r="V82" s="30">
        <f t="shared" si="6"/>
        <v>1.62</v>
      </c>
      <c r="W82" s="33" t="s">
        <v>82</v>
      </c>
      <c r="X82" s="41"/>
    </row>
    <row r="83" spans="1:24" ht="22.5" x14ac:dyDescent="0.25">
      <c r="A83" s="1">
        <f t="shared" si="7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8">
        <v>98.012906487296419</v>
      </c>
      <c r="J83" s="37">
        <v>30</v>
      </c>
      <c r="K83" s="32">
        <v>70.04887363852832</v>
      </c>
      <c r="L83" s="37">
        <v>20</v>
      </c>
      <c r="M83" s="37">
        <v>1</v>
      </c>
      <c r="N83" s="37">
        <v>15</v>
      </c>
      <c r="O83" s="37">
        <v>0</v>
      </c>
      <c r="P83" s="37">
        <v>5</v>
      </c>
      <c r="Q83" s="62">
        <v>1.0932815811088297</v>
      </c>
      <c r="R83" s="26">
        <v>0</v>
      </c>
      <c r="S83" s="38">
        <v>0.73003045174537984</v>
      </c>
      <c r="T83" s="26">
        <v>0</v>
      </c>
      <c r="U83" s="26">
        <f t="shared" si="8"/>
        <v>115</v>
      </c>
      <c r="V83" s="30">
        <f t="shared" si="6"/>
        <v>1.62</v>
      </c>
      <c r="W83" s="33" t="s">
        <v>82</v>
      </c>
      <c r="X83" s="41"/>
    </row>
    <row r="84" spans="1:24" ht="22.5" x14ac:dyDescent="0.25">
      <c r="A84" s="1">
        <f t="shared" si="7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98.806956337404444</v>
      </c>
      <c r="J84" s="37">
        <v>30</v>
      </c>
      <c r="K84" s="32">
        <v>68.610839325955467</v>
      </c>
      <c r="L84" s="37">
        <v>0</v>
      </c>
      <c r="M84" s="37">
        <v>0</v>
      </c>
      <c r="N84" s="37">
        <v>15</v>
      </c>
      <c r="O84" s="37">
        <v>0</v>
      </c>
      <c r="P84" s="37">
        <v>5</v>
      </c>
      <c r="Q84" s="62">
        <v>0.26126677638513784</v>
      </c>
      <c r="R84" s="26">
        <v>0</v>
      </c>
      <c r="S84" s="38">
        <v>0.17438232274440862</v>
      </c>
      <c r="T84" s="26">
        <v>0</v>
      </c>
      <c r="U84" s="26">
        <f t="shared" si="8"/>
        <v>95</v>
      </c>
      <c r="V84" s="30">
        <f t="shared" si="6"/>
        <v>1.34</v>
      </c>
      <c r="W84" s="33" t="s">
        <v>81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89"/>
  <sheetViews>
    <sheetView view="pageBreakPreview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W37" sqref="W37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4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42" t="s">
        <v>0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3"/>
      <c r="V7" s="142"/>
      <c r="W7" s="142"/>
    </row>
    <row r="8" spans="1:24" ht="15" customHeight="1" x14ac:dyDescent="0.3">
      <c r="A8" s="142" t="s">
        <v>115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3"/>
      <c r="V8" s="142"/>
      <c r="W8" s="142"/>
    </row>
    <row r="9" spans="1:24" ht="6.75" customHeight="1" x14ac:dyDescent="0.3">
      <c r="C9" s="9"/>
    </row>
    <row r="10" spans="1:24" ht="13.5" customHeight="1" x14ac:dyDescent="0.25">
      <c r="A10" s="144" t="s">
        <v>96</v>
      </c>
      <c r="B10" s="144" t="s">
        <v>4</v>
      </c>
      <c r="C10" s="149" t="s">
        <v>1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1"/>
      <c r="V10" s="152" t="s">
        <v>67</v>
      </c>
      <c r="W10" s="155" t="s">
        <v>116</v>
      </c>
    </row>
    <row r="11" spans="1:24" ht="114" customHeight="1" x14ac:dyDescent="0.25">
      <c r="A11" s="145"/>
      <c r="B11" s="147"/>
      <c r="C11" s="158" t="s">
        <v>90</v>
      </c>
      <c r="D11" s="158"/>
      <c r="E11" s="159" t="s">
        <v>91</v>
      </c>
      <c r="F11" s="159"/>
      <c r="G11" s="159" t="s">
        <v>80</v>
      </c>
      <c r="H11" s="159"/>
      <c r="I11" s="160" t="s">
        <v>87</v>
      </c>
      <c r="J11" s="160"/>
      <c r="K11" s="159" t="s">
        <v>2</v>
      </c>
      <c r="L11" s="159"/>
      <c r="M11" s="161" t="s">
        <v>92</v>
      </c>
      <c r="N11" s="162"/>
      <c r="O11" s="159" t="s">
        <v>69</v>
      </c>
      <c r="P11" s="163"/>
      <c r="Q11" s="140" t="s">
        <v>99</v>
      </c>
      <c r="R11" s="141"/>
      <c r="S11" s="140" t="s">
        <v>100</v>
      </c>
      <c r="T11" s="141"/>
      <c r="U11" s="45" t="s">
        <v>65</v>
      </c>
      <c r="V11" s="153"/>
      <c r="W11" s="156"/>
    </row>
    <row r="12" spans="1:24" ht="16.5" customHeight="1" x14ac:dyDescent="0.25">
      <c r="A12" s="146"/>
      <c r="B12" s="148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54"/>
      <c r="W12" s="157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hidden="1" customHeight="1" x14ac:dyDescent="0.25">
      <c r="A14" s="1">
        <v>1</v>
      </c>
      <c r="B14" s="27" t="s">
        <v>71</v>
      </c>
      <c r="C14" s="28">
        <v>1</v>
      </c>
      <c r="D14" s="28">
        <v>15</v>
      </c>
      <c r="E14" s="29">
        <v>0.10160351686349131</v>
      </c>
      <c r="F14" s="28">
        <v>15</v>
      </c>
      <c r="G14" s="37">
        <v>0</v>
      </c>
      <c r="H14" s="37">
        <v>15</v>
      </c>
      <c r="I14" s="68">
        <v>100.00003847746221</v>
      </c>
      <c r="J14" s="37">
        <v>30</v>
      </c>
      <c r="K14" s="32">
        <v>74.642160033870553</v>
      </c>
      <c r="L14" s="37">
        <v>20</v>
      </c>
      <c r="M14" s="37">
        <v>0</v>
      </c>
      <c r="N14" s="37">
        <v>15</v>
      </c>
      <c r="O14" s="37">
        <v>0</v>
      </c>
      <c r="P14" s="37">
        <v>5</v>
      </c>
      <c r="Q14" s="62">
        <v>6.3039625449964359E-2</v>
      </c>
      <c r="R14" s="26">
        <v>0</v>
      </c>
      <c r="S14" s="38">
        <v>7.9041920446911829E-2</v>
      </c>
      <c r="T14" s="26">
        <v>0</v>
      </c>
      <c r="U14" s="26">
        <f>D14+F14+H14+J14+L14+N14+P14-R14-T14</f>
        <v>115</v>
      </c>
      <c r="V14" s="30">
        <f>ROUND(U14/71,2)</f>
        <v>1.62</v>
      </c>
      <c r="W14" s="33" t="s">
        <v>82</v>
      </c>
      <c r="X14" s="41"/>
    </row>
    <row r="15" spans="1:24" ht="23.25" hidden="1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100.00006378165244</v>
      </c>
      <c r="J15" s="37">
        <v>30</v>
      </c>
      <c r="K15" s="32">
        <v>71.626923260445849</v>
      </c>
      <c r="L15" s="37">
        <v>20</v>
      </c>
      <c r="M15" s="37">
        <v>0</v>
      </c>
      <c r="N15" s="37">
        <v>15</v>
      </c>
      <c r="O15" s="37">
        <v>0</v>
      </c>
      <c r="P15" s="37">
        <v>5</v>
      </c>
      <c r="Q15" s="62">
        <v>8.6823491133807464E-3</v>
      </c>
      <c r="R15" s="26">
        <v>0</v>
      </c>
      <c r="S15" s="38">
        <v>8.0743623538967989E-3</v>
      </c>
      <c r="T15" s="26">
        <v>0</v>
      </c>
      <c r="U15" s="26">
        <f t="shared" ref="U15:U78" si="1">D15+F15+H15+J15+L15+N15+P15-R15-T15</f>
        <v>115</v>
      </c>
      <c r="V15" s="30">
        <f t="shared" ref="V15:V78" si="2">ROUND(U15/71,2)</f>
        <v>1.62</v>
      </c>
      <c r="W15" s="33" t="s">
        <v>82</v>
      </c>
      <c r="X15" s="41"/>
    </row>
    <row r="16" spans="1:24" ht="33.75" hidden="1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100.00001911561969</v>
      </c>
      <c r="J16" s="37">
        <v>30</v>
      </c>
      <c r="K16" s="32">
        <v>72.185725240318604</v>
      </c>
      <c r="L16" s="37">
        <v>20</v>
      </c>
      <c r="M16" s="37">
        <v>0</v>
      </c>
      <c r="N16" s="37">
        <v>15</v>
      </c>
      <c r="O16" s="37">
        <v>0</v>
      </c>
      <c r="P16" s="37">
        <v>5</v>
      </c>
      <c r="Q16" s="62">
        <v>0.66000352570376053</v>
      </c>
      <c r="R16" s="26">
        <v>0</v>
      </c>
      <c r="S16" s="38">
        <v>5.4212212234819583E-2</v>
      </c>
      <c r="T16" s="26">
        <v>0</v>
      </c>
      <c r="U16" s="26">
        <f t="shared" si="1"/>
        <v>115</v>
      </c>
      <c r="V16" s="30">
        <f t="shared" si="2"/>
        <v>1.62</v>
      </c>
      <c r="W16" s="33" t="s">
        <v>82</v>
      </c>
      <c r="X16" s="41"/>
    </row>
    <row r="17" spans="1:24" ht="22.5" hidden="1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98.070921791577092</v>
      </c>
      <c r="J17" s="37">
        <v>30</v>
      </c>
      <c r="K17" s="32">
        <v>66.60264971016089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2">
        <v>0.28821502650814562</v>
      </c>
      <c r="R17" s="26">
        <v>0</v>
      </c>
      <c r="S17" s="38">
        <v>0.80489036874816844</v>
      </c>
      <c r="T17" s="26">
        <v>0</v>
      </c>
      <c r="U17" s="26">
        <f t="shared" si="1"/>
        <v>95</v>
      </c>
      <c r="V17" s="30">
        <f t="shared" si="2"/>
        <v>1.34</v>
      </c>
      <c r="W17" s="33" t="s">
        <v>81</v>
      </c>
      <c r="X17" s="41"/>
    </row>
    <row r="18" spans="1:24" ht="22.5" hidden="1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100.0000923009141</v>
      </c>
      <c r="J18" s="37">
        <v>30</v>
      </c>
      <c r="K18" s="32">
        <v>74.203515182853124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1.5094352302218861</v>
      </c>
      <c r="T18" s="26">
        <v>0</v>
      </c>
      <c r="U18" s="26">
        <f t="shared" si="1"/>
        <v>115</v>
      </c>
      <c r="V18" s="30">
        <f t="shared" si="2"/>
        <v>1.62</v>
      </c>
      <c r="W18" s="33" t="s">
        <v>82</v>
      </c>
      <c r="X18" s="41"/>
    </row>
    <row r="19" spans="1:24" ht="22.5" hidden="1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99.066934283631198</v>
      </c>
      <c r="J19" s="37">
        <v>30</v>
      </c>
      <c r="K19" s="32">
        <v>71.669916231578469</v>
      </c>
      <c r="L19" s="37">
        <v>20</v>
      </c>
      <c r="M19" s="37">
        <v>0</v>
      </c>
      <c r="N19" s="37">
        <v>15</v>
      </c>
      <c r="O19" s="37">
        <v>0</v>
      </c>
      <c r="P19" s="37">
        <v>5</v>
      </c>
      <c r="Q19" s="62">
        <v>2.4215803209578054E-2</v>
      </c>
      <c r="R19" s="26">
        <v>0</v>
      </c>
      <c r="S19" s="38">
        <v>0.24773000550370206</v>
      </c>
      <c r="T19" s="26">
        <v>0</v>
      </c>
      <c r="U19" s="26">
        <f t="shared" si="1"/>
        <v>115</v>
      </c>
      <c r="V19" s="30">
        <f t="shared" si="2"/>
        <v>1.62</v>
      </c>
      <c r="W19" s="33" t="s">
        <v>82</v>
      </c>
      <c r="X19" s="41"/>
    </row>
    <row r="20" spans="1:24" ht="22.5" hidden="1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97.092360523063533</v>
      </c>
      <c r="J20" s="37">
        <v>30</v>
      </c>
      <c r="K20" s="32">
        <v>73.874076806001369</v>
      </c>
      <c r="L20" s="37">
        <v>20</v>
      </c>
      <c r="M20" s="37">
        <v>0</v>
      </c>
      <c r="N20" s="37">
        <v>15</v>
      </c>
      <c r="O20" s="37">
        <v>0</v>
      </c>
      <c r="P20" s="37">
        <v>5</v>
      </c>
      <c r="Q20" s="62">
        <v>0.3453114499911808</v>
      </c>
      <c r="R20" s="26">
        <v>0</v>
      </c>
      <c r="S20" s="38">
        <v>0.16008472089576151</v>
      </c>
      <c r="T20" s="26">
        <v>0</v>
      </c>
      <c r="U20" s="26">
        <f t="shared" si="1"/>
        <v>115</v>
      </c>
      <c r="V20" s="30">
        <f t="shared" si="2"/>
        <v>1.62</v>
      </c>
      <c r="W20" s="33" t="s">
        <v>82</v>
      </c>
      <c r="X20" s="41"/>
    </row>
    <row r="21" spans="1:24" s="23" customFormat="1" ht="33.75" hidden="1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98.748329819421599</v>
      </c>
      <c r="J21" s="37">
        <v>30</v>
      </c>
      <c r="K21" s="32">
        <v>71.670429094858974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2">
        <v>1.5172439039366441</v>
      </c>
      <c r="R21" s="26">
        <v>0</v>
      </c>
      <c r="S21" s="38">
        <v>0.90717611287167688</v>
      </c>
      <c r="T21" s="26">
        <v>0</v>
      </c>
      <c r="U21" s="26">
        <f t="shared" si="1"/>
        <v>115</v>
      </c>
      <c r="V21" s="30">
        <f t="shared" si="2"/>
        <v>1.62</v>
      </c>
      <c r="W21" s="33" t="s">
        <v>82</v>
      </c>
      <c r="X21" s="41"/>
    </row>
    <row r="22" spans="1:24" s="23" customFormat="1" ht="22.5" hidden="1" x14ac:dyDescent="0.25">
      <c r="A22" s="1">
        <f t="shared" si="3"/>
        <v>9</v>
      </c>
      <c r="B22" s="75" t="s">
        <v>11</v>
      </c>
      <c r="C22" s="28">
        <v>1</v>
      </c>
      <c r="D22" s="28">
        <v>15</v>
      </c>
      <c r="E22" s="29">
        <v>4.0410378710713339E-3</v>
      </c>
      <c r="F22" s="28">
        <v>15</v>
      </c>
      <c r="G22" s="37">
        <v>0</v>
      </c>
      <c r="H22" s="37">
        <v>15</v>
      </c>
      <c r="I22" s="68">
        <v>99.993878550440741</v>
      </c>
      <c r="J22" s="37">
        <v>30</v>
      </c>
      <c r="K22" s="77">
        <v>62.636729567037541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2">
        <v>0.52233322218028011</v>
      </c>
      <c r="R22" s="26">
        <v>0</v>
      </c>
      <c r="S22" s="38">
        <v>8.8015871264278053E-2</v>
      </c>
      <c r="T22" s="26">
        <v>0</v>
      </c>
      <c r="U22" s="26">
        <f t="shared" si="1"/>
        <v>95</v>
      </c>
      <c r="V22" s="30">
        <f t="shared" si="2"/>
        <v>1.34</v>
      </c>
      <c r="W22" s="33" t="s">
        <v>81</v>
      </c>
      <c r="X22" s="41"/>
    </row>
    <row r="23" spans="1:24" s="23" customFormat="1" ht="21.6" hidden="1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99.999959845824009</v>
      </c>
      <c r="J23" s="37">
        <v>30</v>
      </c>
      <c r="K23" s="32">
        <v>70.908884397232242</v>
      </c>
      <c r="L23" s="37">
        <v>20</v>
      </c>
      <c r="M23" s="37">
        <v>0</v>
      </c>
      <c r="N23" s="37">
        <v>15</v>
      </c>
      <c r="O23" s="37">
        <v>0</v>
      </c>
      <c r="P23" s="37">
        <v>5</v>
      </c>
      <c r="Q23" s="62">
        <v>0.29559329161062819</v>
      </c>
      <c r="R23" s="26">
        <v>0</v>
      </c>
      <c r="S23" s="38">
        <v>0.26335193219850928</v>
      </c>
      <c r="T23" s="26">
        <v>0</v>
      </c>
      <c r="U23" s="26">
        <f>D23+F23+H23+J23+L23+N23+P23-R23-T23</f>
        <v>115</v>
      </c>
      <c r="V23" s="30">
        <f t="shared" si="2"/>
        <v>1.62</v>
      </c>
      <c r="W23" s="33" t="s">
        <v>82</v>
      </c>
      <c r="X23" s="41"/>
    </row>
    <row r="24" spans="1:24" ht="31.9" hidden="1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98.188189959907973</v>
      </c>
      <c r="J24" s="37">
        <v>30</v>
      </c>
      <c r="K24" s="32">
        <v>70.28869680151729</v>
      </c>
      <c r="L24" s="37">
        <v>20</v>
      </c>
      <c r="M24" s="37">
        <v>0</v>
      </c>
      <c r="N24" s="37">
        <v>15</v>
      </c>
      <c r="O24" s="37">
        <v>1</v>
      </c>
      <c r="P24" s="37">
        <v>0</v>
      </c>
      <c r="Q24" s="62">
        <v>0.72658735955268905</v>
      </c>
      <c r="R24" s="26">
        <v>0</v>
      </c>
      <c r="S24" s="38">
        <v>0.31969316729701314</v>
      </c>
      <c r="T24" s="26">
        <v>0</v>
      </c>
      <c r="U24" s="26">
        <f t="shared" si="1"/>
        <v>110</v>
      </c>
      <c r="V24" s="30">
        <f t="shared" si="2"/>
        <v>1.55</v>
      </c>
      <c r="W24" s="33" t="s">
        <v>83</v>
      </c>
      <c r="X24" s="41"/>
    </row>
    <row r="25" spans="1:24" ht="22.5" hidden="1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99.222950054142544</v>
      </c>
      <c r="J25" s="37">
        <v>30</v>
      </c>
      <c r="K25" s="32">
        <v>70.006678503845137</v>
      </c>
      <c r="L25" s="37">
        <v>20</v>
      </c>
      <c r="M25" s="37">
        <v>0</v>
      </c>
      <c r="N25" s="37">
        <v>15</v>
      </c>
      <c r="O25" s="37">
        <v>0</v>
      </c>
      <c r="P25" s="37">
        <v>5</v>
      </c>
      <c r="Q25" s="62">
        <v>0.36470661556363099</v>
      </c>
      <c r="R25" s="26">
        <v>0</v>
      </c>
      <c r="S25" s="38">
        <v>0.12185290808541759</v>
      </c>
      <c r="T25" s="26">
        <v>0</v>
      </c>
      <c r="U25" s="26">
        <f t="shared" si="1"/>
        <v>115</v>
      </c>
      <c r="V25" s="30">
        <f t="shared" si="2"/>
        <v>1.62</v>
      </c>
      <c r="W25" s="33" t="s">
        <v>82</v>
      </c>
      <c r="X25" s="41"/>
    </row>
    <row r="26" spans="1:24" s="23" customFormat="1" ht="22.5" hidden="1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99.99978008976737</v>
      </c>
      <c r="J26" s="37">
        <v>30</v>
      </c>
      <c r="K26" s="32">
        <v>73.062991640430781</v>
      </c>
      <c r="L26" s="37">
        <v>20</v>
      </c>
      <c r="M26" s="37">
        <v>0</v>
      </c>
      <c r="N26" s="37">
        <v>15</v>
      </c>
      <c r="O26" s="37">
        <v>0</v>
      </c>
      <c r="P26" s="37">
        <v>5</v>
      </c>
      <c r="Q26" s="62">
        <v>3.239146378643315E-2</v>
      </c>
      <c r="R26" s="26">
        <v>0</v>
      </c>
      <c r="S26" s="38">
        <v>0.98490351458637804</v>
      </c>
      <c r="T26" s="26">
        <v>0</v>
      </c>
      <c r="U26" s="26">
        <f t="shared" si="1"/>
        <v>115</v>
      </c>
      <c r="V26" s="30">
        <f t="shared" si="2"/>
        <v>1.62</v>
      </c>
      <c r="W26" s="33" t="s">
        <v>82</v>
      </c>
      <c r="X26" s="41"/>
    </row>
    <row r="27" spans="1:24" s="23" customFormat="1" ht="22.5" hidden="1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100.00005972559671</v>
      </c>
      <c r="J27" s="37">
        <v>30</v>
      </c>
      <c r="K27" s="32">
        <v>71.265199144722587</v>
      </c>
      <c r="L27" s="37">
        <v>20</v>
      </c>
      <c r="M27" s="37">
        <v>0</v>
      </c>
      <c r="N27" s="37">
        <v>15</v>
      </c>
      <c r="O27" s="37">
        <v>1</v>
      </c>
      <c r="P27" s="37">
        <v>0</v>
      </c>
      <c r="Q27" s="62">
        <v>0</v>
      </c>
      <c r="R27" s="26">
        <v>0</v>
      </c>
      <c r="S27" s="38">
        <v>0.11229501069329396</v>
      </c>
      <c r="T27" s="26">
        <v>0</v>
      </c>
      <c r="U27" s="26">
        <f t="shared" si="1"/>
        <v>110</v>
      </c>
      <c r="V27" s="30">
        <f t="shared" si="2"/>
        <v>1.55</v>
      </c>
      <c r="W27" s="33" t="s">
        <v>83</v>
      </c>
      <c r="X27" s="41"/>
    </row>
    <row r="28" spans="1:24" s="23" customFormat="1" ht="22.5" hidden="1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100.00001426793237</v>
      </c>
      <c r="J28" s="37">
        <v>30</v>
      </c>
      <c r="K28" s="32">
        <v>72.871336864072006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2">
        <v>0.22662117998974041</v>
      </c>
      <c r="R28" s="26">
        <v>0</v>
      </c>
      <c r="S28" s="38">
        <v>0.4191857259905637</v>
      </c>
      <c r="T28" s="26">
        <v>0</v>
      </c>
      <c r="U28" s="26">
        <f t="shared" si="1"/>
        <v>115</v>
      </c>
      <c r="V28" s="30">
        <f t="shared" si="2"/>
        <v>1.62</v>
      </c>
      <c r="W28" s="33" t="s">
        <v>82</v>
      </c>
      <c r="X28" s="41"/>
    </row>
    <row r="29" spans="1:24" s="23" customFormat="1" ht="33.75" hidden="1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99.999897718704872</v>
      </c>
      <c r="J29" s="37">
        <v>30</v>
      </c>
      <c r="K29" s="32">
        <v>71.117773684802557</v>
      </c>
      <c r="L29" s="37">
        <v>20</v>
      </c>
      <c r="M29" s="37">
        <v>1</v>
      </c>
      <c r="N29" s="37">
        <v>15</v>
      </c>
      <c r="O29" s="37">
        <v>0</v>
      </c>
      <c r="P29" s="37">
        <v>5</v>
      </c>
      <c r="Q29" s="62">
        <v>1.9898945915047848E-2</v>
      </c>
      <c r="R29" s="26">
        <v>0</v>
      </c>
      <c r="S29" s="38">
        <v>0</v>
      </c>
      <c r="T29" s="26">
        <v>0</v>
      </c>
      <c r="U29" s="26">
        <f t="shared" si="1"/>
        <v>115</v>
      </c>
      <c r="V29" s="30">
        <f t="shared" si="2"/>
        <v>1.62</v>
      </c>
      <c r="W29" s="33" t="s">
        <v>82</v>
      </c>
      <c r="X29" s="41"/>
    </row>
    <row r="30" spans="1:24" s="23" customFormat="1" ht="22.5" hidden="1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99.679968544585563</v>
      </c>
      <c r="J30" s="37">
        <v>30</v>
      </c>
      <c r="K30" s="32">
        <v>76.444594881356878</v>
      </c>
      <c r="L30" s="37">
        <v>20</v>
      </c>
      <c r="M30" s="37">
        <v>0</v>
      </c>
      <c r="N30" s="37">
        <v>15</v>
      </c>
      <c r="O30" s="37">
        <v>2</v>
      </c>
      <c r="P30" s="37">
        <v>-5</v>
      </c>
      <c r="Q30" s="62">
        <v>0.47092877576965003</v>
      </c>
      <c r="R30" s="26">
        <v>0</v>
      </c>
      <c r="S30" s="38">
        <v>0.12566411948539868</v>
      </c>
      <c r="T30" s="26">
        <v>0</v>
      </c>
      <c r="U30" s="26">
        <f t="shared" si="1"/>
        <v>105</v>
      </c>
      <c r="V30" s="30">
        <f t="shared" si="2"/>
        <v>1.48</v>
      </c>
      <c r="W30" s="33" t="s">
        <v>83</v>
      </c>
      <c r="X30" s="41"/>
    </row>
    <row r="31" spans="1:24" s="23" customFormat="1" ht="22.5" hidden="1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98.926501064510035</v>
      </c>
      <c r="J31" s="37">
        <v>30</v>
      </c>
      <c r="K31" s="32">
        <v>73.511604289912512</v>
      </c>
      <c r="L31" s="37">
        <v>20</v>
      </c>
      <c r="M31" s="37">
        <v>0</v>
      </c>
      <c r="N31" s="37">
        <v>15</v>
      </c>
      <c r="O31" s="37">
        <v>0</v>
      </c>
      <c r="P31" s="37">
        <v>5</v>
      </c>
      <c r="Q31" s="62">
        <v>0.42917871347755066</v>
      </c>
      <c r="R31" s="26">
        <v>0</v>
      </c>
      <c r="S31" s="38">
        <v>0.25009729059436292</v>
      </c>
      <c r="T31" s="26">
        <v>0</v>
      </c>
      <c r="U31" s="26">
        <f>D31+F31+H31+J31+L31+N31+P31-R31-T31</f>
        <v>115</v>
      </c>
      <c r="V31" s="30">
        <f t="shared" si="2"/>
        <v>1.62</v>
      </c>
      <c r="W31" s="33" t="s">
        <v>82</v>
      </c>
      <c r="X31" s="41"/>
    </row>
    <row r="32" spans="1:24" s="23" customFormat="1" ht="22.5" hidden="1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96.317192629531448</v>
      </c>
      <c r="J32" s="37">
        <v>30</v>
      </c>
      <c r="K32" s="32">
        <v>66.071113867504536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1.002511965095727</v>
      </c>
      <c r="R32" s="26">
        <v>0</v>
      </c>
      <c r="S32" s="38">
        <v>0.93677667219373151</v>
      </c>
      <c r="T32" s="26">
        <v>0</v>
      </c>
      <c r="U32" s="26">
        <f t="shared" si="1"/>
        <v>95</v>
      </c>
      <c r="V32" s="30">
        <f t="shared" si="2"/>
        <v>1.34</v>
      </c>
      <c r="W32" s="33" t="s">
        <v>81</v>
      </c>
      <c r="X32" s="41"/>
    </row>
    <row r="33" spans="1:24" s="23" customFormat="1" ht="33.75" hidden="1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100.00005371798272</v>
      </c>
      <c r="J33" s="37">
        <v>30</v>
      </c>
      <c r="K33" s="32">
        <v>73.580303109130725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2">
        <v>4.5762039393930304E-3</v>
      </c>
      <c r="R33" s="26">
        <v>0</v>
      </c>
      <c r="S33" s="38">
        <v>1.659158504153962</v>
      </c>
      <c r="T33" s="26">
        <v>0</v>
      </c>
      <c r="U33" s="26">
        <f>D33+F33+H33+J33+L33+N33+P33-R33-T33</f>
        <v>115</v>
      </c>
      <c r="V33" s="30">
        <f t="shared" si="2"/>
        <v>1.62</v>
      </c>
      <c r="W33" s="33" t="s">
        <v>82</v>
      </c>
      <c r="X33" s="41"/>
    </row>
    <row r="34" spans="1:24" s="23" customFormat="1" ht="22.5" hidden="1" x14ac:dyDescent="0.25">
      <c r="A34" s="1">
        <f t="shared" si="3"/>
        <v>21</v>
      </c>
      <c r="B34" s="75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73">
        <v>92.920108815037977</v>
      </c>
      <c r="J34" s="74">
        <v>10</v>
      </c>
      <c r="K34" s="32">
        <v>72.162946695007221</v>
      </c>
      <c r="L34" s="37">
        <v>20</v>
      </c>
      <c r="M34" s="37">
        <v>0</v>
      </c>
      <c r="N34" s="37">
        <v>15</v>
      </c>
      <c r="O34" s="37">
        <v>0</v>
      </c>
      <c r="P34" s="37">
        <v>5</v>
      </c>
      <c r="Q34" s="62">
        <v>0.21949300193576596</v>
      </c>
      <c r="R34" s="26">
        <v>0</v>
      </c>
      <c r="S34" s="38">
        <v>1.3027188454071323</v>
      </c>
      <c r="T34" s="26">
        <v>0</v>
      </c>
      <c r="U34" s="26">
        <f t="shared" si="1"/>
        <v>95</v>
      </c>
      <c r="V34" s="30">
        <f t="shared" si="2"/>
        <v>1.34</v>
      </c>
      <c r="W34" s="33" t="s">
        <v>81</v>
      </c>
      <c r="X34" s="41"/>
    </row>
    <row r="35" spans="1:24" s="23" customFormat="1" ht="22.5" hidden="1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0.19216044112290065</v>
      </c>
      <c r="F35" s="28">
        <v>15</v>
      </c>
      <c r="G35" s="37">
        <v>0</v>
      </c>
      <c r="H35" s="37">
        <v>15</v>
      </c>
      <c r="I35" s="68">
        <v>98.831454622323605</v>
      </c>
      <c r="J35" s="37">
        <v>30</v>
      </c>
      <c r="K35" s="32">
        <v>75.757472411710026</v>
      </c>
      <c r="L35" s="37">
        <v>20</v>
      </c>
      <c r="M35" s="37">
        <v>0</v>
      </c>
      <c r="N35" s="37">
        <v>15</v>
      </c>
      <c r="O35" s="37">
        <v>0</v>
      </c>
      <c r="P35" s="37">
        <v>5</v>
      </c>
      <c r="Q35" s="62">
        <v>0.23976732544726906</v>
      </c>
      <c r="R35" s="26">
        <v>0</v>
      </c>
      <c r="S35" s="38">
        <v>1.6877253094138771E-2</v>
      </c>
      <c r="T35" s="26">
        <v>0</v>
      </c>
      <c r="U35" s="26">
        <f t="shared" si="1"/>
        <v>115</v>
      </c>
      <c r="V35" s="30">
        <f t="shared" si="2"/>
        <v>1.62</v>
      </c>
      <c r="W35" s="33" t="s">
        <v>82</v>
      </c>
      <c r="X35" s="41"/>
    </row>
    <row r="36" spans="1:24" s="23" customFormat="1" ht="22.5" hidden="1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99.592948958328734</v>
      </c>
      <c r="J36" s="37">
        <v>30</v>
      </c>
      <c r="K36" s="32">
        <v>72.507096827298412</v>
      </c>
      <c r="L36" s="37">
        <v>20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0.2198111086125478</v>
      </c>
      <c r="T36" s="26">
        <v>0</v>
      </c>
      <c r="U36" s="26">
        <f t="shared" si="1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x14ac:dyDescent="0.25">
      <c r="A37" s="79">
        <f t="shared" si="3"/>
        <v>24</v>
      </c>
      <c r="B37" s="75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73">
        <v>91.12937106095454</v>
      </c>
      <c r="J37" s="74">
        <v>10</v>
      </c>
      <c r="K37" s="32">
        <v>67.662095615118844</v>
      </c>
      <c r="L37" s="37">
        <v>0</v>
      </c>
      <c r="M37" s="37">
        <v>0</v>
      </c>
      <c r="N37" s="37">
        <v>15</v>
      </c>
      <c r="O37" s="37">
        <v>1</v>
      </c>
      <c r="P37" s="37">
        <v>0</v>
      </c>
      <c r="Q37" s="62">
        <v>0.75509994755695065</v>
      </c>
      <c r="R37" s="26">
        <v>0</v>
      </c>
      <c r="S37" s="38">
        <v>0.71669282642091969</v>
      </c>
      <c r="T37" s="26">
        <v>0</v>
      </c>
      <c r="U37" s="26">
        <f t="shared" si="1"/>
        <v>70</v>
      </c>
      <c r="V37" s="30">
        <f t="shared" si="2"/>
        <v>0.99</v>
      </c>
      <c r="W37" s="33" t="s">
        <v>84</v>
      </c>
      <c r="X37" s="41"/>
    </row>
    <row r="38" spans="1:24" s="23" customFormat="1" ht="22.5" hidden="1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100.00019483247446</v>
      </c>
      <c r="J38" s="37">
        <v>30</v>
      </c>
      <c r="K38" s="32">
        <v>71.867987146882371</v>
      </c>
      <c r="L38" s="37">
        <v>20</v>
      </c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1.221260474127825</v>
      </c>
      <c r="T38" s="26">
        <v>0</v>
      </c>
      <c r="U38" s="26">
        <f t="shared" si="1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hidden="1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99.889830859489422</v>
      </c>
      <c r="J39" s="37">
        <v>30</v>
      </c>
      <c r="K39" s="32">
        <v>72.805045762014842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2">
        <v>0.35173682070962786</v>
      </c>
      <c r="R39" s="26">
        <v>0</v>
      </c>
      <c r="S39" s="38">
        <v>0.28505798520612891</v>
      </c>
      <c r="T39" s="26">
        <v>0</v>
      </c>
      <c r="U39" s="26">
        <f t="shared" si="1"/>
        <v>115</v>
      </c>
      <c r="V39" s="30">
        <f t="shared" si="2"/>
        <v>1.62</v>
      </c>
      <c r="W39" s="33" t="s">
        <v>82</v>
      </c>
      <c r="X39" s="41"/>
    </row>
    <row r="40" spans="1:24" s="23" customFormat="1" ht="45" hidden="1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98.623195009064901</v>
      </c>
      <c r="J40" s="37">
        <v>30</v>
      </c>
      <c r="K40" s="32">
        <v>72.122774591911934</v>
      </c>
      <c r="L40" s="37">
        <v>20</v>
      </c>
      <c r="M40" s="37">
        <v>0</v>
      </c>
      <c r="N40" s="37">
        <v>15</v>
      </c>
      <c r="O40" s="37">
        <v>0</v>
      </c>
      <c r="P40" s="37">
        <v>5</v>
      </c>
      <c r="Q40" s="62">
        <v>1.3123283846979532</v>
      </c>
      <c r="R40" s="26">
        <v>0</v>
      </c>
      <c r="S40" s="38">
        <v>0</v>
      </c>
      <c r="T40" s="26">
        <v>0</v>
      </c>
      <c r="U40" s="26">
        <f t="shared" si="1"/>
        <v>115</v>
      </c>
      <c r="V40" s="30">
        <f t="shared" si="2"/>
        <v>1.62</v>
      </c>
      <c r="W40" s="33" t="s">
        <v>82</v>
      </c>
      <c r="X40" s="41"/>
    </row>
    <row r="41" spans="1:24" s="23" customFormat="1" ht="22.5" hidden="1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99.425512381129082</v>
      </c>
      <c r="J41" s="37">
        <v>30</v>
      </c>
      <c r="K41" s="32">
        <v>74.527791606116651</v>
      </c>
      <c r="L41" s="37">
        <v>20</v>
      </c>
      <c r="M41" s="37">
        <v>0</v>
      </c>
      <c r="N41" s="37">
        <v>15</v>
      </c>
      <c r="O41" s="37">
        <v>0</v>
      </c>
      <c r="P41" s="37">
        <v>5</v>
      </c>
      <c r="Q41" s="62">
        <v>1.0846440790090413</v>
      </c>
      <c r="R41" s="26">
        <v>0</v>
      </c>
      <c r="S41" s="38">
        <v>0.12510984274862533</v>
      </c>
      <c r="T41" s="26">
        <v>0</v>
      </c>
      <c r="U41" s="26">
        <f t="shared" si="1"/>
        <v>115</v>
      </c>
      <c r="V41" s="30">
        <f t="shared" si="2"/>
        <v>1.62</v>
      </c>
      <c r="W41" s="33" t="s">
        <v>82</v>
      </c>
      <c r="X41" s="41"/>
    </row>
    <row r="42" spans="1:24" s="23" customFormat="1" ht="22.5" hidden="1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99.972081876737334</v>
      </c>
      <c r="J42" s="37">
        <v>30</v>
      </c>
      <c r="K42" s="32">
        <v>73.761588605501387</v>
      </c>
      <c r="L42" s="37">
        <v>20</v>
      </c>
      <c r="M42" s="37">
        <v>0</v>
      </c>
      <c r="N42" s="37">
        <v>15</v>
      </c>
      <c r="O42" s="37">
        <v>0</v>
      </c>
      <c r="P42" s="37">
        <v>5</v>
      </c>
      <c r="Q42" s="62">
        <v>0.22867011851974259</v>
      </c>
      <c r="R42" s="26">
        <v>0</v>
      </c>
      <c r="S42" s="38">
        <v>1.8360920616559716E-2</v>
      </c>
      <c r="T42" s="26">
        <v>0</v>
      </c>
      <c r="U42" s="26">
        <f t="shared" si="1"/>
        <v>115</v>
      </c>
      <c r="V42" s="30">
        <f t="shared" si="2"/>
        <v>1.62</v>
      </c>
      <c r="W42" s="33" t="s">
        <v>82</v>
      </c>
      <c r="X42" s="41"/>
    </row>
    <row r="43" spans="1:24" s="23" customFormat="1" ht="22.5" hidden="1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99.135562733155808</v>
      </c>
      <c r="J43" s="37">
        <v>30</v>
      </c>
      <c r="K43" s="32">
        <v>70.705308462948977</v>
      </c>
      <c r="L43" s="37">
        <v>20</v>
      </c>
      <c r="M43" s="37">
        <v>0</v>
      </c>
      <c r="N43" s="37">
        <v>15</v>
      </c>
      <c r="O43" s="37">
        <v>0</v>
      </c>
      <c r="P43" s="37">
        <v>5</v>
      </c>
      <c r="Q43" s="62">
        <v>8.5955756348340864E-2</v>
      </c>
      <c r="R43" s="26">
        <v>0</v>
      </c>
      <c r="S43" s="38">
        <v>0.74591018850288227</v>
      </c>
      <c r="T43" s="26">
        <v>0</v>
      </c>
      <c r="U43" s="26">
        <f t="shared" si="1"/>
        <v>115</v>
      </c>
      <c r="V43" s="30">
        <f t="shared" si="2"/>
        <v>1.62</v>
      </c>
      <c r="W43" s="33" t="s">
        <v>82</v>
      </c>
      <c r="X43" s="41"/>
    </row>
    <row r="44" spans="1:24" s="23" customFormat="1" ht="22.5" hidden="1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100.00004569225828</v>
      </c>
      <c r="J44" s="37">
        <v>30</v>
      </c>
      <c r="K44" s="32">
        <v>70.542865806139801</v>
      </c>
      <c r="L44" s="37">
        <v>20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0.3118840538708374</v>
      </c>
      <c r="T44" s="26">
        <v>0</v>
      </c>
      <c r="U44" s="26">
        <f t="shared" si="1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hidden="1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99.705977363675984</v>
      </c>
      <c r="J45" s="37">
        <v>30</v>
      </c>
      <c r="K45" s="32">
        <v>70.291829060278303</v>
      </c>
      <c r="L45" s="37">
        <v>20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0.95629240903138801</v>
      </c>
      <c r="T45" s="26">
        <v>0</v>
      </c>
      <c r="U45" s="26">
        <f t="shared" si="1"/>
        <v>115</v>
      </c>
      <c r="V45" s="30">
        <f t="shared" si="2"/>
        <v>1.62</v>
      </c>
      <c r="W45" s="33" t="s">
        <v>82</v>
      </c>
      <c r="X45" s="41"/>
    </row>
    <row r="46" spans="1:24" s="23" customFormat="1" ht="22.5" hidden="1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8">
        <v>96.888712769838307</v>
      </c>
      <c r="J46" s="37">
        <v>30</v>
      </c>
      <c r="K46" s="32">
        <v>70.153815905074708</v>
      </c>
      <c r="L46" s="37">
        <v>20</v>
      </c>
      <c r="M46" s="37">
        <v>0</v>
      </c>
      <c r="N46" s="37">
        <v>15</v>
      </c>
      <c r="O46" s="37">
        <v>0</v>
      </c>
      <c r="P46" s="37">
        <v>5</v>
      </c>
      <c r="Q46" s="62">
        <v>1.2814574056718814E-2</v>
      </c>
      <c r="R46" s="26">
        <v>0</v>
      </c>
      <c r="S46" s="38">
        <v>1.7767562232246803</v>
      </c>
      <c r="T46" s="26">
        <v>0</v>
      </c>
      <c r="U46" s="26">
        <f t="shared" si="1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hidden="1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99.865532788915544</v>
      </c>
      <c r="J47" s="37">
        <v>30</v>
      </c>
      <c r="K47" s="32">
        <v>68.249015915142948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0.35197904870109675</v>
      </c>
      <c r="R47" s="26">
        <v>0</v>
      </c>
      <c r="S47" s="38">
        <v>0.14041174125680039</v>
      </c>
      <c r="T47" s="26">
        <v>0</v>
      </c>
      <c r="U47" s="26">
        <f t="shared" si="1"/>
        <v>95</v>
      </c>
      <c r="V47" s="30">
        <f t="shared" si="2"/>
        <v>1.34</v>
      </c>
      <c r="W47" s="33" t="s">
        <v>81</v>
      </c>
      <c r="X47" s="41"/>
    </row>
    <row r="48" spans="1:24" s="23" customFormat="1" ht="22.5" hidden="1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74">
        <v>1</v>
      </c>
      <c r="H48" s="74">
        <v>5</v>
      </c>
      <c r="I48" s="68">
        <v>97.771794305410978</v>
      </c>
      <c r="J48" s="37">
        <v>30</v>
      </c>
      <c r="K48" s="32">
        <v>72.317559939543344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2">
        <v>0.50275178477283111</v>
      </c>
      <c r="R48" s="26">
        <v>0</v>
      </c>
      <c r="S48" s="38">
        <v>0.1970859249056823</v>
      </c>
      <c r="T48" s="26">
        <v>0</v>
      </c>
      <c r="U48" s="26">
        <f t="shared" si="1"/>
        <v>105</v>
      </c>
      <c r="V48" s="30">
        <f t="shared" si="2"/>
        <v>1.48</v>
      </c>
      <c r="W48" s="33" t="s">
        <v>83</v>
      </c>
      <c r="X48" s="41"/>
    </row>
    <row r="49" spans="1:24" s="23" customFormat="1" ht="22.5" hidden="1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8">
        <v>99.959803994713369</v>
      </c>
      <c r="J49" s="37">
        <v>30</v>
      </c>
      <c r="K49" s="32">
        <v>67.041245722397463</v>
      </c>
      <c r="L49" s="37">
        <v>0</v>
      </c>
      <c r="M49" s="37">
        <v>0</v>
      </c>
      <c r="N49" s="37">
        <v>15</v>
      </c>
      <c r="O49" s="37">
        <v>0</v>
      </c>
      <c r="P49" s="37">
        <v>5</v>
      </c>
      <c r="Q49" s="62">
        <v>2.0406450589108824</v>
      </c>
      <c r="R49" s="26">
        <v>0</v>
      </c>
      <c r="S49" s="38">
        <v>8.858754994611388E-3</v>
      </c>
      <c r="T49" s="26">
        <v>0</v>
      </c>
      <c r="U49" s="26">
        <f t="shared" si="1"/>
        <v>95</v>
      </c>
      <c r="V49" s="30">
        <f t="shared" si="2"/>
        <v>1.34</v>
      </c>
      <c r="W49" s="33" t="s">
        <v>81</v>
      </c>
      <c r="X49" s="41"/>
    </row>
    <row r="50" spans="1:24" s="23" customFormat="1" ht="22.5" hidden="1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99.62506052185627</v>
      </c>
      <c r="J50" s="37">
        <v>30</v>
      </c>
      <c r="K50" s="32">
        <v>72.981487617207236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2">
        <v>0.56384127831280662</v>
      </c>
      <c r="R50" s="26">
        <v>0</v>
      </c>
      <c r="S50" s="38">
        <v>0.43087009508139912</v>
      </c>
      <c r="T50" s="26">
        <v>0</v>
      </c>
      <c r="U50" s="26">
        <f t="shared" si="1"/>
        <v>115</v>
      </c>
      <c r="V50" s="30">
        <f t="shared" si="2"/>
        <v>1.62</v>
      </c>
      <c r="W50" s="33" t="s">
        <v>82</v>
      </c>
      <c r="X50" s="41"/>
    </row>
    <row r="51" spans="1:24" s="23" customFormat="1" ht="22.5" hidden="1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100</v>
      </c>
      <c r="J51" s="37">
        <v>30</v>
      </c>
      <c r="K51" s="32">
        <v>71.908188540916143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2">
        <v>0.20705418425600586</v>
      </c>
      <c r="R51" s="26">
        <v>0</v>
      </c>
      <c r="S51" s="38">
        <v>1.1338878105047767</v>
      </c>
      <c r="T51" s="26">
        <v>0</v>
      </c>
      <c r="U51" s="26">
        <f t="shared" si="1"/>
        <v>115</v>
      </c>
      <c r="V51" s="30">
        <f t="shared" si="2"/>
        <v>1.62</v>
      </c>
      <c r="W51" s="33" t="s">
        <v>82</v>
      </c>
      <c r="X51" s="41"/>
    </row>
    <row r="52" spans="1:24" s="23" customFormat="1" ht="22.5" hidden="1" x14ac:dyDescent="0.25">
      <c r="A52" s="1">
        <f t="shared" si="3"/>
        <v>39</v>
      </c>
      <c r="B52" s="75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73">
        <v>91.011908188069242</v>
      </c>
      <c r="J52" s="74">
        <v>10</v>
      </c>
      <c r="K52" s="32">
        <v>71.821636835936857</v>
      </c>
      <c r="L52" s="37">
        <v>20</v>
      </c>
      <c r="M52" s="37">
        <v>0</v>
      </c>
      <c r="N52" s="37">
        <v>15</v>
      </c>
      <c r="O52" s="37">
        <v>0</v>
      </c>
      <c r="P52" s="37">
        <v>5</v>
      </c>
      <c r="Q52" s="62">
        <v>0.47041541648061674</v>
      </c>
      <c r="R52" s="26">
        <v>0</v>
      </c>
      <c r="S52" s="38">
        <v>0</v>
      </c>
      <c r="T52" s="26">
        <v>0</v>
      </c>
      <c r="U52" s="26">
        <f t="shared" si="1"/>
        <v>95</v>
      </c>
      <c r="V52" s="30">
        <f t="shared" si="2"/>
        <v>1.34</v>
      </c>
      <c r="W52" s="33" t="s">
        <v>81</v>
      </c>
      <c r="X52" s="41"/>
    </row>
    <row r="53" spans="1:24" s="23" customFormat="1" ht="22.5" hidden="1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100.0000331617324</v>
      </c>
      <c r="J53" s="37">
        <v>30</v>
      </c>
      <c r="K53" s="32">
        <v>74.070416400781951</v>
      </c>
      <c r="L53" s="37">
        <v>20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0.82286298647537892</v>
      </c>
      <c r="T53" s="26">
        <v>0</v>
      </c>
      <c r="U53" s="26">
        <f>D53+F53+H53+J53+L53+N53+P53-R53-T53</f>
        <v>115</v>
      </c>
      <c r="V53" s="30">
        <f t="shared" si="2"/>
        <v>1.62</v>
      </c>
      <c r="W53" s="33" t="s">
        <v>82</v>
      </c>
      <c r="X53" s="41"/>
    </row>
    <row r="54" spans="1:24" s="23" customFormat="1" ht="22.5" x14ac:dyDescent="0.25">
      <c r="A54" s="79">
        <f t="shared" si="3"/>
        <v>41</v>
      </c>
      <c r="B54" s="76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78">
        <v>101.05288111289707</v>
      </c>
      <c r="J54" s="37">
        <v>0</v>
      </c>
      <c r="K54" s="32">
        <v>75.258190103102478</v>
      </c>
      <c r="L54" s="37">
        <v>20</v>
      </c>
      <c r="M54" s="37">
        <v>3</v>
      </c>
      <c r="N54" s="37">
        <v>0</v>
      </c>
      <c r="O54" s="37">
        <v>0</v>
      </c>
      <c r="P54" s="37">
        <v>5</v>
      </c>
      <c r="Q54" s="62">
        <v>0.18738931776544837</v>
      </c>
      <c r="R54" s="26">
        <v>0</v>
      </c>
      <c r="S54" s="38">
        <v>1.5330809352652763E-15</v>
      </c>
      <c r="T54" s="26">
        <v>0</v>
      </c>
      <c r="U54" s="26">
        <f t="shared" si="1"/>
        <v>70</v>
      </c>
      <c r="V54" s="30">
        <f>ROUND(U54/71,2)</f>
        <v>0.99</v>
      </c>
      <c r="W54" s="33" t="s">
        <v>84</v>
      </c>
      <c r="X54" s="41"/>
    </row>
    <row r="55" spans="1:24" s="23" customFormat="1" ht="22.5" hidden="1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98.491164128666497</v>
      </c>
      <c r="J55" s="37">
        <v>30</v>
      </c>
      <c r="K55" s="32">
        <v>70.002733642948073</v>
      </c>
      <c r="L55" s="37">
        <v>20</v>
      </c>
      <c r="M55" s="37">
        <v>0</v>
      </c>
      <c r="N55" s="37">
        <v>15</v>
      </c>
      <c r="O55" s="37">
        <v>0</v>
      </c>
      <c r="P55" s="37">
        <v>5</v>
      </c>
      <c r="Q55" s="62">
        <v>0.42532360642447081</v>
      </c>
      <c r="R55" s="26">
        <v>0</v>
      </c>
      <c r="S55" s="38">
        <v>0</v>
      </c>
      <c r="T55" s="26">
        <v>0</v>
      </c>
      <c r="U55" s="26">
        <f>D55+F55+H55+J55+L55+N55+P55-R55-T55</f>
        <v>115</v>
      </c>
      <c r="V55" s="30">
        <f t="shared" si="2"/>
        <v>1.62</v>
      </c>
      <c r="W55" s="33" t="s">
        <v>82</v>
      </c>
      <c r="X55" s="41"/>
    </row>
    <row r="56" spans="1:24" s="23" customFormat="1" ht="22.5" hidden="1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74">
        <v>1</v>
      </c>
      <c r="H56" s="74">
        <v>5</v>
      </c>
      <c r="I56" s="68">
        <v>99.997121138493767</v>
      </c>
      <c r="J56" s="37">
        <v>30</v>
      </c>
      <c r="K56" s="32">
        <v>70.978657813581606</v>
      </c>
      <c r="L56" s="37">
        <v>20</v>
      </c>
      <c r="M56" s="37">
        <v>0</v>
      </c>
      <c r="N56" s="37">
        <v>15</v>
      </c>
      <c r="O56" s="37">
        <v>2</v>
      </c>
      <c r="P56" s="37">
        <v>-5</v>
      </c>
      <c r="Q56" s="62">
        <v>2.2070500227834247</v>
      </c>
      <c r="R56" s="26">
        <v>0</v>
      </c>
      <c r="S56" s="38">
        <v>0</v>
      </c>
      <c r="T56" s="26">
        <v>0</v>
      </c>
      <c r="U56" s="26">
        <f t="shared" si="1"/>
        <v>95</v>
      </c>
      <c r="V56" s="30">
        <f t="shared" si="2"/>
        <v>1.34</v>
      </c>
      <c r="W56" s="33" t="s">
        <v>81</v>
      </c>
      <c r="X56" s="41"/>
    </row>
    <row r="57" spans="1:24" s="23" customFormat="1" ht="33.75" hidden="1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98.674846148457647</v>
      </c>
      <c r="J57" s="37">
        <v>30</v>
      </c>
      <c r="K57" s="32">
        <v>66.862766925463745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2">
        <v>0.97390592926851183</v>
      </c>
      <c r="R57" s="26">
        <v>0</v>
      </c>
      <c r="S57" s="38">
        <v>1.4758108784754955</v>
      </c>
      <c r="T57" s="26">
        <v>0</v>
      </c>
      <c r="U57" s="26">
        <f t="shared" si="1"/>
        <v>95</v>
      </c>
      <c r="V57" s="30">
        <f t="shared" si="2"/>
        <v>1.34</v>
      </c>
      <c r="W57" s="33" t="s">
        <v>81</v>
      </c>
      <c r="X57" s="41"/>
    </row>
    <row r="58" spans="1:24" s="23" customFormat="1" ht="22.5" hidden="1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99.972750554937647</v>
      </c>
      <c r="J58" s="37">
        <v>30</v>
      </c>
      <c r="K58" s="32">
        <v>73.569252827843357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2">
        <v>0.11888525247127971</v>
      </c>
      <c r="R58" s="26">
        <v>0</v>
      </c>
      <c r="S58" s="38">
        <v>0.78024265986162677</v>
      </c>
      <c r="T58" s="26">
        <v>0</v>
      </c>
      <c r="U58" s="26">
        <f>D58+F58+H58+J58+L58+N58+P58-R58-T58</f>
        <v>115</v>
      </c>
      <c r="V58" s="30">
        <f t="shared" si="2"/>
        <v>1.62</v>
      </c>
      <c r="W58" s="33" t="s">
        <v>82</v>
      </c>
      <c r="X58" s="41"/>
    </row>
    <row r="59" spans="1:24" s="23" customFormat="1" ht="22.5" hidden="1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100.00005333122853</v>
      </c>
      <c r="J59" s="37">
        <v>30</v>
      </c>
      <c r="K59" s="32">
        <v>66.789266879172985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0.4968089860894867</v>
      </c>
      <c r="T59" s="26">
        <v>0</v>
      </c>
      <c r="U59" s="26">
        <f t="shared" si="1"/>
        <v>95</v>
      </c>
      <c r="V59" s="30">
        <f t="shared" si="2"/>
        <v>1.34</v>
      </c>
      <c r="W59" s="33" t="s">
        <v>81</v>
      </c>
      <c r="X59" s="41"/>
    </row>
    <row r="60" spans="1:24" s="23" customFormat="1" ht="22.5" hidden="1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99.999962772426727</v>
      </c>
      <c r="J60" s="37">
        <v>30</v>
      </c>
      <c r="K60" s="32">
        <v>69.682433369407846</v>
      </c>
      <c r="L60" s="37">
        <v>0</v>
      </c>
      <c r="M60" s="37">
        <v>0</v>
      </c>
      <c r="N60" s="37">
        <v>15</v>
      </c>
      <c r="O60" s="37">
        <v>0</v>
      </c>
      <c r="P60" s="37">
        <v>5</v>
      </c>
      <c r="Q60" s="62">
        <v>1.2011845135046737</v>
      </c>
      <c r="R60" s="26">
        <v>0</v>
      </c>
      <c r="S60" s="38">
        <v>0.12241560823889153</v>
      </c>
      <c r="T60" s="26">
        <v>0</v>
      </c>
      <c r="U60" s="26">
        <f t="shared" si="1"/>
        <v>95</v>
      </c>
      <c r="V60" s="30">
        <f t="shared" si="2"/>
        <v>1.34</v>
      </c>
      <c r="W60" s="33" t="s">
        <v>81</v>
      </c>
      <c r="X60" s="41"/>
    </row>
    <row r="61" spans="1:24" s="23" customFormat="1" ht="33.75" hidden="1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100.00022917810509</v>
      </c>
      <c r="J61" s="37">
        <v>30</v>
      </c>
      <c r="K61" s="32">
        <v>76.496805285919976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2">
        <v>0.86268087356199141</v>
      </c>
      <c r="R61" s="26">
        <v>0</v>
      </c>
      <c r="S61" s="38">
        <v>0.89595740772481913</v>
      </c>
      <c r="T61" s="26">
        <v>0</v>
      </c>
      <c r="U61" s="26">
        <f>D61+F61+H61+J61+L61+N61+P61-R61-T61</f>
        <v>115</v>
      </c>
      <c r="V61" s="30">
        <f t="shared" si="2"/>
        <v>1.62</v>
      </c>
      <c r="W61" s="33" t="s">
        <v>82</v>
      </c>
      <c r="X61" s="41"/>
    </row>
    <row r="62" spans="1:24" s="23" customFormat="1" ht="22.5" hidden="1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98.294112965272063</v>
      </c>
      <c r="J62" s="37">
        <v>30</v>
      </c>
      <c r="K62" s="32">
        <v>72.149644735958248</v>
      </c>
      <c r="L62" s="37">
        <v>20</v>
      </c>
      <c r="M62" s="37">
        <v>0</v>
      </c>
      <c r="N62" s="37">
        <v>15</v>
      </c>
      <c r="O62" s="37">
        <v>2</v>
      </c>
      <c r="P62" s="37">
        <v>-5</v>
      </c>
      <c r="Q62" s="62">
        <v>0.71483532747374257</v>
      </c>
      <c r="R62" s="26">
        <v>0</v>
      </c>
      <c r="S62" s="38">
        <v>0.57148280934195927</v>
      </c>
      <c r="T62" s="26">
        <v>0</v>
      </c>
      <c r="U62" s="26">
        <f t="shared" si="1"/>
        <v>105</v>
      </c>
      <c r="V62" s="30">
        <f t="shared" si="2"/>
        <v>1.48</v>
      </c>
      <c r="W62" s="33" t="s">
        <v>83</v>
      </c>
      <c r="X62" s="41"/>
    </row>
    <row r="63" spans="1:24" s="23" customFormat="1" ht="22.5" hidden="1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0.71556335987976338</v>
      </c>
      <c r="F63" s="28">
        <v>15</v>
      </c>
      <c r="G63" s="37">
        <v>0</v>
      </c>
      <c r="H63" s="37">
        <v>15</v>
      </c>
      <c r="I63" s="68">
        <v>98.52168290815527</v>
      </c>
      <c r="J63" s="37">
        <v>30</v>
      </c>
      <c r="K63" s="32">
        <v>70.186717433750871</v>
      </c>
      <c r="L63" s="37">
        <v>20</v>
      </c>
      <c r="M63" s="37">
        <v>0</v>
      </c>
      <c r="N63" s="37">
        <v>15</v>
      </c>
      <c r="O63" s="37">
        <v>1</v>
      </c>
      <c r="P63" s="37">
        <v>0</v>
      </c>
      <c r="Q63" s="62">
        <v>1.1237263640515067</v>
      </c>
      <c r="R63" s="26">
        <v>0</v>
      </c>
      <c r="S63" s="38">
        <v>6.1998805363173558E-2</v>
      </c>
      <c r="T63" s="26">
        <v>0</v>
      </c>
      <c r="U63" s="26">
        <f t="shared" si="1"/>
        <v>110</v>
      </c>
      <c r="V63" s="30">
        <f t="shared" si="2"/>
        <v>1.55</v>
      </c>
      <c r="W63" s="33" t="s">
        <v>83</v>
      </c>
      <c r="X63" s="41"/>
    </row>
    <row r="64" spans="1:24" s="23" customFormat="1" ht="22.5" hidden="1" x14ac:dyDescent="0.25">
      <c r="A64" s="1">
        <f t="shared" si="3"/>
        <v>51</v>
      </c>
      <c r="B64" s="35" t="s">
        <v>47</v>
      </c>
      <c r="C64" s="28">
        <v>1</v>
      </c>
      <c r="D64" s="28">
        <v>15</v>
      </c>
      <c r="E64" s="29">
        <v>0.34187156493807158</v>
      </c>
      <c r="F64" s="28">
        <v>15</v>
      </c>
      <c r="G64" s="37">
        <v>0</v>
      </c>
      <c r="H64" s="37">
        <v>15</v>
      </c>
      <c r="I64" s="68">
        <v>96.931086403701755</v>
      </c>
      <c r="J64" s="37">
        <v>30</v>
      </c>
      <c r="K64" s="32">
        <v>71.024280396517881</v>
      </c>
      <c r="L64" s="37">
        <v>20</v>
      </c>
      <c r="M64" s="37">
        <v>0</v>
      </c>
      <c r="N64" s="37">
        <v>15</v>
      </c>
      <c r="O64" s="37">
        <v>0</v>
      </c>
      <c r="P64" s="37">
        <v>5</v>
      </c>
      <c r="Q64" s="62">
        <v>0.34299808751616145</v>
      </c>
      <c r="R64" s="26">
        <v>0</v>
      </c>
      <c r="S64" s="38">
        <v>0.30973460489353705</v>
      </c>
      <c r="T64" s="26">
        <v>0</v>
      </c>
      <c r="U64" s="26">
        <f t="shared" si="1"/>
        <v>115</v>
      </c>
      <c r="V64" s="30">
        <f t="shared" si="2"/>
        <v>1.62</v>
      </c>
      <c r="W64" s="33" t="s">
        <v>82</v>
      </c>
      <c r="X64" s="41"/>
    </row>
    <row r="65" spans="1:24" s="23" customFormat="1" ht="22.5" hidden="1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100.00002758306519</v>
      </c>
      <c r="J65" s="37">
        <v>30</v>
      </c>
      <c r="K65" s="32">
        <v>70.239448020853828</v>
      </c>
      <c r="L65" s="37">
        <v>20</v>
      </c>
      <c r="M65" s="37">
        <v>0</v>
      </c>
      <c r="N65" s="37">
        <v>15</v>
      </c>
      <c r="O65" s="37">
        <v>0</v>
      </c>
      <c r="P65" s="37">
        <v>5</v>
      </c>
      <c r="Q65" s="62">
        <v>3.745442537050804E-2</v>
      </c>
      <c r="R65" s="26">
        <v>0</v>
      </c>
      <c r="S65" s="38">
        <v>0.86161911989537621</v>
      </c>
      <c r="T65" s="26">
        <v>0</v>
      </c>
      <c r="U65" s="26">
        <f t="shared" si="1"/>
        <v>115</v>
      </c>
      <c r="V65" s="30">
        <f t="shared" si="2"/>
        <v>1.62</v>
      </c>
      <c r="W65" s="33" t="s">
        <v>82</v>
      </c>
      <c r="X65" s="41"/>
    </row>
    <row r="66" spans="1:24" s="23" customFormat="1" ht="22.5" hidden="1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8">
        <v>95.223037726533605</v>
      </c>
      <c r="J66" s="37">
        <v>30</v>
      </c>
      <c r="K66" s="32">
        <v>65.997801859122077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2">
        <v>0.13851505013456786</v>
      </c>
      <c r="R66" s="26">
        <v>0</v>
      </c>
      <c r="S66" s="38">
        <v>1.2876737404823426</v>
      </c>
      <c r="T66" s="26">
        <v>0</v>
      </c>
      <c r="U66" s="26">
        <f t="shared" si="1"/>
        <v>95</v>
      </c>
      <c r="V66" s="30">
        <f t="shared" si="2"/>
        <v>1.34</v>
      </c>
      <c r="W66" s="33" t="s">
        <v>81</v>
      </c>
      <c r="X66" s="41"/>
    </row>
    <row r="67" spans="1:24" s="23" customFormat="1" ht="22.5" hidden="1" x14ac:dyDescent="0.25">
      <c r="A67" s="1">
        <f t="shared" si="3"/>
        <v>54</v>
      </c>
      <c r="B67" s="36" t="s">
        <v>73</v>
      </c>
      <c r="C67" s="28">
        <v>1</v>
      </c>
      <c r="D67" s="28">
        <v>15</v>
      </c>
      <c r="E67" s="29">
        <v>-0.14540139228125026</v>
      </c>
      <c r="F67" s="28">
        <v>15</v>
      </c>
      <c r="G67" s="37">
        <v>0</v>
      </c>
      <c r="H67" s="37">
        <v>15</v>
      </c>
      <c r="I67" s="68">
        <v>99.460192249341333</v>
      </c>
      <c r="J67" s="37">
        <v>30</v>
      </c>
      <c r="K67" s="32">
        <v>70.338610868091038</v>
      </c>
      <c r="L67" s="37">
        <v>20</v>
      </c>
      <c r="M67" s="37">
        <v>0</v>
      </c>
      <c r="N67" s="37">
        <v>15</v>
      </c>
      <c r="O67" s="37">
        <v>5</v>
      </c>
      <c r="P67" s="37">
        <v>-5</v>
      </c>
      <c r="Q67" s="62">
        <v>0.12877464951246897</v>
      </c>
      <c r="R67" s="26">
        <v>0</v>
      </c>
      <c r="S67" s="38">
        <v>0.5184350747241937</v>
      </c>
      <c r="T67" s="26">
        <v>0</v>
      </c>
      <c r="U67" s="26">
        <f t="shared" si="1"/>
        <v>105</v>
      </c>
      <c r="V67" s="30">
        <f t="shared" si="2"/>
        <v>1.48</v>
      </c>
      <c r="W67" s="33" t="s">
        <v>83</v>
      </c>
      <c r="X67" s="41"/>
    </row>
    <row r="68" spans="1:24" s="23" customFormat="1" ht="22.5" hidden="1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98.430938699202045</v>
      </c>
      <c r="J68" s="37">
        <v>30</v>
      </c>
      <c r="K68" s="32">
        <v>70.17977032750801</v>
      </c>
      <c r="L68" s="37">
        <v>20</v>
      </c>
      <c r="M68" s="37">
        <v>0</v>
      </c>
      <c r="N68" s="37">
        <v>15</v>
      </c>
      <c r="O68" s="37">
        <v>0</v>
      </c>
      <c r="P68" s="37">
        <v>5</v>
      </c>
      <c r="Q68" s="62">
        <v>0.17501748821381624</v>
      </c>
      <c r="R68" s="26">
        <v>0</v>
      </c>
      <c r="S68" s="38">
        <v>0.22460289462191366</v>
      </c>
      <c r="T68" s="26">
        <v>0</v>
      </c>
      <c r="U68" s="26">
        <f>D68+F68+H68+J68+L68+N68+P68-R68-T68</f>
        <v>115</v>
      </c>
      <c r="V68" s="30">
        <f t="shared" si="2"/>
        <v>1.62</v>
      </c>
      <c r="W68" s="33" t="s">
        <v>82</v>
      </c>
      <c r="X68" s="41"/>
    </row>
    <row r="69" spans="1:24" s="23" customFormat="1" ht="22.5" hidden="1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99.461847941427635</v>
      </c>
      <c r="J69" s="37">
        <v>30</v>
      </c>
      <c r="K69" s="32">
        <v>63.826566968428637</v>
      </c>
      <c r="L69" s="37">
        <v>0</v>
      </c>
      <c r="M69" s="37">
        <v>1</v>
      </c>
      <c r="N69" s="37">
        <v>15</v>
      </c>
      <c r="O69" s="37">
        <v>0</v>
      </c>
      <c r="P69" s="37">
        <v>5</v>
      </c>
      <c r="Q69" s="62">
        <v>1.4703281178882235</v>
      </c>
      <c r="R69" s="26">
        <v>0</v>
      </c>
      <c r="S69" s="38">
        <v>0.22407654367965976</v>
      </c>
      <c r="T69" s="26">
        <v>0</v>
      </c>
      <c r="U69" s="26">
        <f t="shared" si="1"/>
        <v>95</v>
      </c>
      <c r="V69" s="30">
        <f t="shared" si="2"/>
        <v>1.34</v>
      </c>
      <c r="W69" s="33" t="s">
        <v>81</v>
      </c>
      <c r="X69" s="41"/>
    </row>
    <row r="70" spans="1:24" s="23" customFormat="1" ht="22.5" hidden="1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99.677782517673592</v>
      </c>
      <c r="J70" s="37">
        <v>30</v>
      </c>
      <c r="K70" s="32">
        <v>71.350149047577531</v>
      </c>
      <c r="L70" s="37">
        <v>20</v>
      </c>
      <c r="M70" s="37">
        <v>0</v>
      </c>
      <c r="N70" s="37">
        <v>15</v>
      </c>
      <c r="O70" s="37">
        <v>0</v>
      </c>
      <c r="P70" s="37">
        <v>5</v>
      </c>
      <c r="Q70" s="62">
        <v>0.2311223979749932</v>
      </c>
      <c r="R70" s="26">
        <v>0</v>
      </c>
      <c r="S70" s="38">
        <v>0.100915732274608</v>
      </c>
      <c r="T70" s="26">
        <v>0</v>
      </c>
      <c r="U70" s="26">
        <f t="shared" si="1"/>
        <v>115</v>
      </c>
      <c r="V70" s="30">
        <f t="shared" si="2"/>
        <v>1.62</v>
      </c>
      <c r="W70" s="33" t="s">
        <v>82</v>
      </c>
      <c r="X70" s="41"/>
    </row>
    <row r="71" spans="1:24" s="23" customFormat="1" ht="22.5" hidden="1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100.00004849745194</v>
      </c>
      <c r="J71" s="37">
        <v>30</v>
      </c>
      <c r="K71" s="32">
        <v>71.436321238064636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2">
        <v>0.27066619830951194</v>
      </c>
      <c r="R71" s="26">
        <v>0</v>
      </c>
      <c r="S71" s="38">
        <v>0.25114634387931789</v>
      </c>
      <c r="T71" s="26">
        <v>0</v>
      </c>
      <c r="U71" s="26">
        <f t="shared" si="1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hidden="1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100.00015750838382</v>
      </c>
      <c r="J72" s="37">
        <v>30</v>
      </c>
      <c r="K72" s="32">
        <v>72.377971288273358</v>
      </c>
      <c r="L72" s="37">
        <v>20</v>
      </c>
      <c r="M72" s="37">
        <v>0</v>
      </c>
      <c r="N72" s="37">
        <v>15</v>
      </c>
      <c r="O72" s="37">
        <v>0</v>
      </c>
      <c r="P72" s="37">
        <v>5</v>
      </c>
      <c r="Q72" s="62">
        <v>0.2302665644429556</v>
      </c>
      <c r="R72" s="26">
        <v>0</v>
      </c>
      <c r="S72" s="38">
        <v>0.32454756222925973</v>
      </c>
      <c r="T72" s="26">
        <v>0</v>
      </c>
      <c r="U72" s="26">
        <f t="shared" si="1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hidden="1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99.880229427990159</v>
      </c>
      <c r="J73" s="37">
        <v>30</v>
      </c>
      <c r="K73" s="32">
        <v>71.167741293673359</v>
      </c>
      <c r="L73" s="37">
        <v>20</v>
      </c>
      <c r="M73" s="37">
        <v>0</v>
      </c>
      <c r="N73" s="37">
        <v>15</v>
      </c>
      <c r="O73" s="37">
        <v>0</v>
      </c>
      <c r="P73" s="37">
        <v>5</v>
      </c>
      <c r="Q73" s="62">
        <v>0.11616027115361337</v>
      </c>
      <c r="R73" s="26">
        <v>0</v>
      </c>
      <c r="S73" s="38">
        <v>0.13575797008946727</v>
      </c>
      <c r="T73" s="26">
        <v>0</v>
      </c>
      <c r="U73" s="26">
        <f t="shared" si="1"/>
        <v>115</v>
      </c>
      <c r="V73" s="30">
        <f t="shared" si="2"/>
        <v>1.62</v>
      </c>
      <c r="W73" s="33" t="s">
        <v>82</v>
      </c>
      <c r="X73" s="41"/>
    </row>
    <row r="74" spans="1:24" s="23" customFormat="1" ht="22.5" hidden="1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99.994238772147668</v>
      </c>
      <c r="J74" s="37">
        <v>30</v>
      </c>
      <c r="K74" s="32">
        <v>73.998584442786779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2">
        <v>0.33337600282638741</v>
      </c>
      <c r="R74" s="26">
        <v>0</v>
      </c>
      <c r="S74" s="38">
        <v>1.9014674324783269</v>
      </c>
      <c r="T74" s="26">
        <v>0</v>
      </c>
      <c r="U74" s="26">
        <f t="shared" si="1"/>
        <v>115</v>
      </c>
      <c r="V74" s="30">
        <f t="shared" si="2"/>
        <v>1.62</v>
      </c>
      <c r="W74" s="33" t="s">
        <v>82</v>
      </c>
      <c r="X74" s="41"/>
    </row>
    <row r="75" spans="1:24" s="23" customFormat="1" ht="56.25" hidden="1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97.850330733805464</v>
      </c>
      <c r="J75" s="37">
        <v>30</v>
      </c>
      <c r="K75" s="32">
        <v>71.732607421942333</v>
      </c>
      <c r="L75" s="37">
        <v>20</v>
      </c>
      <c r="M75" s="37">
        <v>0</v>
      </c>
      <c r="N75" s="37">
        <v>15</v>
      </c>
      <c r="O75" s="37">
        <v>0</v>
      </c>
      <c r="P75" s="37">
        <v>5</v>
      </c>
      <c r="Q75" s="62">
        <v>0.58349041486515585</v>
      </c>
      <c r="R75" s="26">
        <v>0</v>
      </c>
      <c r="S75" s="38">
        <v>0.31734048005958621</v>
      </c>
      <c r="T75" s="26">
        <v>0</v>
      </c>
      <c r="U75" s="26">
        <f t="shared" si="1"/>
        <v>115</v>
      </c>
      <c r="V75" s="30">
        <f t="shared" si="2"/>
        <v>1.62</v>
      </c>
      <c r="W75" s="33" t="s">
        <v>82</v>
      </c>
      <c r="X75" s="41"/>
    </row>
    <row r="76" spans="1:24" s="23" customFormat="1" ht="22.5" hidden="1" x14ac:dyDescent="0.25">
      <c r="A76" s="1">
        <f t="shared" si="3"/>
        <v>63</v>
      </c>
      <c r="B76" s="31" t="s">
        <v>56</v>
      </c>
      <c r="C76" s="28">
        <v>1</v>
      </c>
      <c r="D76" s="28">
        <v>15</v>
      </c>
      <c r="E76" s="29">
        <v>0.12006615741326397</v>
      </c>
      <c r="F76" s="28">
        <v>15</v>
      </c>
      <c r="G76" s="37">
        <v>0</v>
      </c>
      <c r="H76" s="37">
        <v>15</v>
      </c>
      <c r="I76" s="68">
        <v>99.50606654507142</v>
      </c>
      <c r="J76" s="37">
        <v>30</v>
      </c>
      <c r="K76" s="32">
        <v>70.00376176876469</v>
      </c>
      <c r="L76" s="37">
        <v>20</v>
      </c>
      <c r="M76" s="37">
        <v>0</v>
      </c>
      <c r="N76" s="37">
        <v>15</v>
      </c>
      <c r="O76" s="37">
        <v>2</v>
      </c>
      <c r="P76" s="37">
        <v>-5</v>
      </c>
      <c r="Q76" s="62">
        <v>0</v>
      </c>
      <c r="R76" s="26">
        <v>0</v>
      </c>
      <c r="S76" s="38">
        <v>0.14407164654991864</v>
      </c>
      <c r="T76" s="26">
        <v>0</v>
      </c>
      <c r="U76" s="26">
        <f t="shared" si="1"/>
        <v>105</v>
      </c>
      <c r="V76" s="30">
        <f t="shared" si="2"/>
        <v>1.48</v>
      </c>
      <c r="W76" s="33" t="s">
        <v>83</v>
      </c>
      <c r="X76" s="41"/>
    </row>
    <row r="77" spans="1:24" s="23" customFormat="1" ht="22.5" hidden="1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0.25886534675822148</v>
      </c>
      <c r="F77" s="28">
        <v>15</v>
      </c>
      <c r="G77" s="37">
        <v>0</v>
      </c>
      <c r="H77" s="37">
        <v>15</v>
      </c>
      <c r="I77" s="68">
        <v>98.999987426700073</v>
      </c>
      <c r="J77" s="37">
        <v>30</v>
      </c>
      <c r="K77" s="32">
        <v>69.156158761835783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0.24920762148108669</v>
      </c>
      <c r="R77" s="26">
        <v>0</v>
      </c>
      <c r="S77" s="38">
        <v>1.120291196562766</v>
      </c>
      <c r="T77" s="26">
        <v>0</v>
      </c>
      <c r="U77" s="26">
        <f t="shared" si="1"/>
        <v>95</v>
      </c>
      <c r="V77" s="30">
        <f t="shared" si="2"/>
        <v>1.34</v>
      </c>
      <c r="W77" s="33" t="s">
        <v>81</v>
      </c>
      <c r="X77" s="41"/>
    </row>
    <row r="78" spans="1:24" s="23" customFormat="1" ht="22.5" hidden="1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100.00002048976464</v>
      </c>
      <c r="J78" s="37">
        <v>30</v>
      </c>
      <c r="K78" s="32">
        <v>70.794886874642089</v>
      </c>
      <c r="L78" s="37">
        <v>20</v>
      </c>
      <c r="M78" s="37">
        <v>0</v>
      </c>
      <c r="N78" s="37">
        <v>15</v>
      </c>
      <c r="O78" s="37">
        <v>0</v>
      </c>
      <c r="P78" s="37">
        <v>5</v>
      </c>
      <c r="Q78" s="62">
        <v>0.12866030307065707</v>
      </c>
      <c r="R78" s="26">
        <v>0</v>
      </c>
      <c r="S78" s="38">
        <v>0</v>
      </c>
      <c r="T78" s="26">
        <v>0</v>
      </c>
      <c r="U78" s="26">
        <f t="shared" si="1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hidden="1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99.953114034665262</v>
      </c>
      <c r="J79" s="37">
        <v>30</v>
      </c>
      <c r="K79" s="32">
        <v>70.465482092096806</v>
      </c>
      <c r="L79" s="37">
        <v>20</v>
      </c>
      <c r="M79" s="37">
        <v>1</v>
      </c>
      <c r="N79" s="37">
        <v>15</v>
      </c>
      <c r="O79" s="37">
        <v>0</v>
      </c>
      <c r="P79" s="37">
        <v>5</v>
      </c>
      <c r="Q79" s="62">
        <v>4.8734209672472439E-2</v>
      </c>
      <c r="R79" s="26">
        <v>0</v>
      </c>
      <c r="S79" s="38">
        <v>0.34191989869732581</v>
      </c>
      <c r="T79" s="26">
        <v>0</v>
      </c>
      <c r="U79" s="26">
        <f t="shared" ref="U79:U84" si="4">D79+F79+H79+J79+L79+N79+P79-R79-T79</f>
        <v>115</v>
      </c>
      <c r="V79" s="30">
        <f t="shared" ref="V79:V84" si="5">ROUND(U79/71,2)</f>
        <v>1.62</v>
      </c>
      <c r="W79" s="33" t="s">
        <v>82</v>
      </c>
      <c r="X79" s="41"/>
    </row>
    <row r="80" spans="1:24" s="23" customFormat="1" ht="22.5" hidden="1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99.893003371405555</v>
      </c>
      <c r="J80" s="37">
        <v>30</v>
      </c>
      <c r="K80" s="32">
        <v>71.676206372067611</v>
      </c>
      <c r="L80" s="37">
        <v>20</v>
      </c>
      <c r="M80" s="37">
        <v>0</v>
      </c>
      <c r="N80" s="37">
        <v>15</v>
      </c>
      <c r="O80" s="37">
        <v>7</v>
      </c>
      <c r="P80" s="37">
        <v>-5</v>
      </c>
      <c r="Q80" s="62">
        <v>0.16781768958497317</v>
      </c>
      <c r="R80" s="26">
        <v>0</v>
      </c>
      <c r="S80" s="38">
        <v>0.34766628450476078</v>
      </c>
      <c r="T80" s="26">
        <v>0</v>
      </c>
      <c r="U80" s="26">
        <f t="shared" si="4"/>
        <v>105</v>
      </c>
      <c r="V80" s="30">
        <f t="shared" si="5"/>
        <v>1.48</v>
      </c>
      <c r="W80" s="33" t="s">
        <v>83</v>
      </c>
      <c r="X80" s="41"/>
    </row>
    <row r="81" spans="1:24" s="23" customFormat="1" ht="22.5" hidden="1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100.0000604805543</v>
      </c>
      <c r="J81" s="37">
        <v>30</v>
      </c>
      <c r="K81" s="32">
        <v>71.347159570895201</v>
      </c>
      <c r="L81" s="37">
        <v>20</v>
      </c>
      <c r="M81" s="37">
        <v>2</v>
      </c>
      <c r="N81" s="37">
        <v>5</v>
      </c>
      <c r="O81" s="37">
        <v>0</v>
      </c>
      <c r="P81" s="37">
        <v>5</v>
      </c>
      <c r="Q81" s="62">
        <v>0</v>
      </c>
      <c r="R81" s="26">
        <v>0</v>
      </c>
      <c r="S81" s="38">
        <v>1.5376331632320484</v>
      </c>
      <c r="T81" s="26">
        <v>0</v>
      </c>
      <c r="U81" s="26">
        <f t="shared" si="4"/>
        <v>105</v>
      </c>
      <c r="V81" s="30">
        <f t="shared" si="5"/>
        <v>1.48</v>
      </c>
      <c r="W81" s="33" t="s">
        <v>83</v>
      </c>
      <c r="X81" s="41"/>
    </row>
    <row r="82" spans="1:24" ht="22.5" hidden="1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100.00010207451133</v>
      </c>
      <c r="J82" s="37">
        <v>30</v>
      </c>
      <c r="K82" s="32">
        <v>70.316016337294741</v>
      </c>
      <c r="L82" s="37">
        <v>20</v>
      </c>
      <c r="M82" s="37">
        <v>0</v>
      </c>
      <c r="N82" s="37">
        <v>15</v>
      </c>
      <c r="O82" s="37">
        <v>0</v>
      </c>
      <c r="P82" s="37">
        <v>5</v>
      </c>
      <c r="Q82" s="62">
        <v>0.34753338080593876</v>
      </c>
      <c r="R82" s="26">
        <v>0</v>
      </c>
      <c r="S82" s="38">
        <v>0.22691096799772542</v>
      </c>
      <c r="T82" s="26">
        <v>0</v>
      </c>
      <c r="U82" s="26">
        <f t="shared" si="4"/>
        <v>115</v>
      </c>
      <c r="V82" s="30">
        <f t="shared" si="5"/>
        <v>1.62</v>
      </c>
      <c r="W82" s="33" t="s">
        <v>82</v>
      </c>
      <c r="X82" s="41"/>
    </row>
    <row r="83" spans="1:24" ht="22.5" hidden="1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8">
        <v>98.012906487296419</v>
      </c>
      <c r="J83" s="37">
        <v>30</v>
      </c>
      <c r="K83" s="32">
        <v>70.04887363852832</v>
      </c>
      <c r="L83" s="37">
        <v>20</v>
      </c>
      <c r="M83" s="37">
        <v>1</v>
      </c>
      <c r="N83" s="37">
        <v>15</v>
      </c>
      <c r="O83" s="37">
        <v>0</v>
      </c>
      <c r="P83" s="37">
        <v>5</v>
      </c>
      <c r="Q83" s="62">
        <v>1.0932815811088297</v>
      </c>
      <c r="R83" s="26">
        <v>0</v>
      </c>
      <c r="S83" s="38">
        <v>0.73003045174537984</v>
      </c>
      <c r="T83" s="26">
        <v>0</v>
      </c>
      <c r="U83" s="26">
        <f t="shared" si="4"/>
        <v>115</v>
      </c>
      <c r="V83" s="30">
        <f t="shared" si="5"/>
        <v>1.62</v>
      </c>
      <c r="W83" s="33" t="s">
        <v>82</v>
      </c>
      <c r="X83" s="41"/>
    </row>
    <row r="84" spans="1:24" ht="22.5" hidden="1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98.806956337404444</v>
      </c>
      <c r="J84" s="37">
        <v>30</v>
      </c>
      <c r="K84" s="32">
        <v>68.610839325955467</v>
      </c>
      <c r="L84" s="37">
        <v>0</v>
      </c>
      <c r="M84" s="37">
        <v>0</v>
      </c>
      <c r="N84" s="37">
        <v>15</v>
      </c>
      <c r="O84" s="37">
        <v>0</v>
      </c>
      <c r="P84" s="37">
        <v>5</v>
      </c>
      <c r="Q84" s="62">
        <v>0.26126677638513784</v>
      </c>
      <c r="R84" s="26">
        <v>0</v>
      </c>
      <c r="S84" s="38">
        <v>0.17438232274440862</v>
      </c>
      <c r="T84" s="26">
        <v>0</v>
      </c>
      <c r="U84" s="26">
        <f t="shared" si="4"/>
        <v>95</v>
      </c>
      <c r="V84" s="30">
        <f t="shared" si="5"/>
        <v>1.34</v>
      </c>
      <c r="W84" s="33" t="s">
        <v>81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>
    <filterColumn colId="22">
      <filters>
        <filter val="IV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9"/>
  <sheetViews>
    <sheetView view="pageBreakPreview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X14" sqref="X14:X18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4" max="24" width="9.140625" customWidth="1"/>
  </cols>
  <sheetData>
    <row r="1" spans="1:23" ht="56.25" x14ac:dyDescent="0.25">
      <c r="B1" s="10" t="s">
        <v>88</v>
      </c>
      <c r="D1" s="10"/>
      <c r="E1" s="10"/>
      <c r="F1" s="10"/>
    </row>
    <row r="2" spans="1:23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3" ht="15" customHeight="1" x14ac:dyDescent="0.25">
      <c r="P3" t="s">
        <v>95</v>
      </c>
    </row>
    <row r="4" spans="1:23" ht="27" customHeight="1" x14ac:dyDescent="0.25">
      <c r="P4" t="s">
        <v>70</v>
      </c>
    </row>
    <row r="5" spans="1:23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188</v>
      </c>
      <c r="Q5" s="44"/>
      <c r="R5" s="43"/>
      <c r="S5" s="43"/>
    </row>
    <row r="6" spans="1:23" ht="6" customHeight="1" x14ac:dyDescent="0.25">
      <c r="H6" s="4"/>
      <c r="I6" s="53"/>
      <c r="J6" s="54"/>
      <c r="K6" s="3"/>
    </row>
    <row r="7" spans="1:23" ht="18.75" x14ac:dyDescent="0.3">
      <c r="A7" s="142" t="s">
        <v>0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3"/>
      <c r="V7" s="142"/>
      <c r="W7" s="142"/>
    </row>
    <row r="8" spans="1:23" ht="15" customHeight="1" x14ac:dyDescent="0.3">
      <c r="A8" s="142" t="s">
        <v>189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3"/>
      <c r="V8" s="142"/>
      <c r="W8" s="142"/>
    </row>
    <row r="9" spans="1:23" ht="6.75" customHeight="1" x14ac:dyDescent="0.3">
      <c r="C9" s="9"/>
    </row>
    <row r="10" spans="1:23" ht="13.5" customHeight="1" x14ac:dyDescent="0.25">
      <c r="A10" s="144" t="s">
        <v>96</v>
      </c>
      <c r="B10" s="144" t="s">
        <v>4</v>
      </c>
      <c r="C10" s="149" t="s">
        <v>1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1"/>
      <c r="V10" s="152" t="s">
        <v>67</v>
      </c>
      <c r="W10" s="155" t="s">
        <v>190</v>
      </c>
    </row>
    <row r="11" spans="1:23" ht="114" customHeight="1" x14ac:dyDescent="0.25">
      <c r="A11" s="145"/>
      <c r="B11" s="147"/>
      <c r="C11" s="158" t="s">
        <v>90</v>
      </c>
      <c r="D11" s="158"/>
      <c r="E11" s="159" t="s">
        <v>91</v>
      </c>
      <c r="F11" s="159"/>
      <c r="G11" s="159" t="s">
        <v>80</v>
      </c>
      <c r="H11" s="159"/>
      <c r="I11" s="160" t="s">
        <v>87</v>
      </c>
      <c r="J11" s="160"/>
      <c r="K11" s="159" t="s">
        <v>2</v>
      </c>
      <c r="L11" s="159"/>
      <c r="M11" s="161" t="s">
        <v>92</v>
      </c>
      <c r="N11" s="162"/>
      <c r="O11" s="159" t="s">
        <v>69</v>
      </c>
      <c r="P11" s="163"/>
      <c r="Q11" s="140" t="s">
        <v>99</v>
      </c>
      <c r="R11" s="141"/>
      <c r="S11" s="140" t="s">
        <v>100</v>
      </c>
      <c r="T11" s="141"/>
      <c r="U11" s="45" t="s">
        <v>65</v>
      </c>
      <c r="V11" s="153"/>
      <c r="W11" s="156"/>
    </row>
    <row r="12" spans="1:23" ht="16.5" customHeight="1" x14ac:dyDescent="0.25">
      <c r="A12" s="146"/>
      <c r="B12" s="148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54"/>
      <c r="W12" s="157"/>
    </row>
    <row r="13" spans="1:23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3" ht="34.5" customHeight="1" x14ac:dyDescent="0.25">
      <c r="A14" s="87">
        <v>1</v>
      </c>
      <c r="B14" s="83" t="s">
        <v>117</v>
      </c>
      <c r="C14" s="93">
        <v>2</v>
      </c>
      <c r="D14" s="80">
        <v>15</v>
      </c>
      <c r="E14" s="92">
        <v>0.25315993491423294</v>
      </c>
      <c r="F14" s="80">
        <v>15</v>
      </c>
      <c r="G14" s="80">
        <v>0</v>
      </c>
      <c r="H14" s="80">
        <v>15</v>
      </c>
      <c r="I14" s="65">
        <v>99.999750513270968</v>
      </c>
      <c r="J14" s="80"/>
      <c r="K14" s="81">
        <v>99.926780498693134</v>
      </c>
      <c r="L14" s="80"/>
      <c r="M14" s="80">
        <v>0</v>
      </c>
      <c r="N14" s="80">
        <v>15</v>
      </c>
      <c r="O14" s="80">
        <v>0</v>
      </c>
      <c r="P14" s="80">
        <v>5</v>
      </c>
      <c r="Q14" s="82">
        <v>6.3039625449964359E-2</v>
      </c>
      <c r="R14" s="88">
        <v>0</v>
      </c>
      <c r="S14" s="89">
        <v>2.3409978700413676E-2</v>
      </c>
      <c r="T14" s="88">
        <v>0</v>
      </c>
      <c r="U14" s="88">
        <f>D14+F14+H14+J14+L14+N14+P14-R14-T14</f>
        <v>65</v>
      </c>
      <c r="V14" s="81">
        <f>ROUND(U14/71,2)</f>
        <v>0.92</v>
      </c>
      <c r="W14" s="33" t="s">
        <v>82</v>
      </c>
    </row>
    <row r="15" spans="1:23" ht="23.25" customHeight="1" x14ac:dyDescent="0.25">
      <c r="A15" s="87">
        <f>A14+1</f>
        <v>2</v>
      </c>
      <c r="B15" s="83" t="s">
        <v>118</v>
      </c>
      <c r="C15" s="93">
        <v>2</v>
      </c>
      <c r="D15" s="80">
        <v>15</v>
      </c>
      <c r="E15" s="92">
        <v>0.78593597915171654</v>
      </c>
      <c r="F15" s="80">
        <v>15</v>
      </c>
      <c r="G15" s="80">
        <v>0</v>
      </c>
      <c r="H15" s="80">
        <v>15</v>
      </c>
      <c r="I15" s="65">
        <v>99.04729060588123</v>
      </c>
      <c r="J15" s="80"/>
      <c r="K15" s="81">
        <v>99.776515409360115</v>
      </c>
      <c r="L15" s="80"/>
      <c r="M15" s="80">
        <v>1</v>
      </c>
      <c r="N15" s="80">
        <v>15</v>
      </c>
      <c r="O15" s="80">
        <v>0</v>
      </c>
      <c r="P15" s="80">
        <v>5</v>
      </c>
      <c r="Q15" s="82">
        <v>8.6823491133807464E-3</v>
      </c>
      <c r="R15" s="88">
        <v>0</v>
      </c>
      <c r="S15" s="89">
        <v>0.25876831562078434</v>
      </c>
      <c r="T15" s="88">
        <v>0</v>
      </c>
      <c r="U15" s="88">
        <f t="shared" ref="U15:U78" si="1">D15+F15+H15+J15+L15+N15+P15-R15-T15</f>
        <v>65</v>
      </c>
      <c r="V15" s="81">
        <f t="shared" ref="V15:V78" si="2">ROUND(U15/71,2)</f>
        <v>0.92</v>
      </c>
      <c r="W15" s="33" t="s">
        <v>82</v>
      </c>
    </row>
    <row r="16" spans="1:23" ht="33.75" x14ac:dyDescent="0.25">
      <c r="A16" s="87">
        <f t="shared" ref="A16:A79" si="3">A15+1</f>
        <v>3</v>
      </c>
      <c r="B16" s="83" t="s">
        <v>119</v>
      </c>
      <c r="C16" s="93">
        <v>1</v>
      </c>
      <c r="D16" s="80">
        <v>15</v>
      </c>
      <c r="E16" s="92">
        <v>1.8138449465817589E-3</v>
      </c>
      <c r="F16" s="80">
        <v>15</v>
      </c>
      <c r="G16" s="80">
        <v>0</v>
      </c>
      <c r="H16" s="80">
        <v>15</v>
      </c>
      <c r="I16" s="65">
        <v>99.770631679475429</v>
      </c>
      <c r="J16" s="80"/>
      <c r="K16" s="81">
        <v>99.803062951692766</v>
      </c>
      <c r="L16" s="80"/>
      <c r="M16" s="80">
        <v>0</v>
      </c>
      <c r="N16" s="80">
        <v>15</v>
      </c>
      <c r="O16" s="80">
        <v>0</v>
      </c>
      <c r="P16" s="80">
        <v>5</v>
      </c>
      <c r="Q16" s="82">
        <v>0.66000352570376053</v>
      </c>
      <c r="R16" s="88">
        <v>0</v>
      </c>
      <c r="S16" s="89">
        <v>8.5752599080342329E-3</v>
      </c>
      <c r="T16" s="88">
        <v>0</v>
      </c>
      <c r="U16" s="88">
        <f t="shared" si="1"/>
        <v>65</v>
      </c>
      <c r="V16" s="81">
        <f t="shared" si="2"/>
        <v>0.92</v>
      </c>
      <c r="W16" s="33" t="s">
        <v>82</v>
      </c>
    </row>
    <row r="17" spans="1:23" ht="22.5" x14ac:dyDescent="0.25">
      <c r="A17" s="87">
        <f t="shared" si="3"/>
        <v>4</v>
      </c>
      <c r="B17" s="83" t="s">
        <v>120</v>
      </c>
      <c r="C17" s="93">
        <v>2</v>
      </c>
      <c r="D17" s="80">
        <v>15</v>
      </c>
      <c r="E17" s="92">
        <v>0.37320737177583968</v>
      </c>
      <c r="F17" s="80">
        <v>15</v>
      </c>
      <c r="G17" s="80">
        <v>0</v>
      </c>
      <c r="H17" s="80">
        <v>15</v>
      </c>
      <c r="I17" s="65">
        <v>99.647374808477352</v>
      </c>
      <c r="J17" s="80"/>
      <c r="K17" s="81">
        <v>99.740413525871617</v>
      </c>
      <c r="L17" s="80"/>
      <c r="M17" s="80">
        <v>0</v>
      </c>
      <c r="N17" s="80">
        <v>15</v>
      </c>
      <c r="O17" s="80">
        <v>0</v>
      </c>
      <c r="P17" s="80">
        <v>5</v>
      </c>
      <c r="Q17" s="82">
        <v>0.28821502650814562</v>
      </c>
      <c r="R17" s="88">
        <v>0</v>
      </c>
      <c r="S17" s="89">
        <v>0</v>
      </c>
      <c r="T17" s="88">
        <v>0</v>
      </c>
      <c r="U17" s="88">
        <f t="shared" si="1"/>
        <v>65</v>
      </c>
      <c r="V17" s="81">
        <f t="shared" si="2"/>
        <v>0.92</v>
      </c>
      <c r="W17" s="33" t="s">
        <v>82</v>
      </c>
    </row>
    <row r="18" spans="1:23" ht="22.5" x14ac:dyDescent="0.25">
      <c r="A18" s="87">
        <f t="shared" si="3"/>
        <v>5</v>
      </c>
      <c r="B18" s="83" t="s">
        <v>121</v>
      </c>
      <c r="C18" s="93">
        <v>0</v>
      </c>
      <c r="D18" s="80">
        <v>15</v>
      </c>
      <c r="E18" s="92">
        <v>0</v>
      </c>
      <c r="F18" s="80">
        <v>15</v>
      </c>
      <c r="G18" s="80">
        <v>0</v>
      </c>
      <c r="H18" s="80">
        <v>15</v>
      </c>
      <c r="I18" s="65">
        <v>100.00009055951291</v>
      </c>
      <c r="J18" s="80"/>
      <c r="K18" s="81">
        <v>99.934028695561167</v>
      </c>
      <c r="L18" s="80"/>
      <c r="M18" s="80">
        <v>1</v>
      </c>
      <c r="N18" s="80">
        <v>15</v>
      </c>
      <c r="O18" s="80">
        <v>0</v>
      </c>
      <c r="P18" s="80">
        <v>5</v>
      </c>
      <c r="Q18" s="82">
        <v>0</v>
      </c>
      <c r="R18" s="88">
        <v>0</v>
      </c>
      <c r="S18" s="89">
        <v>1.5230611417673784E-2</v>
      </c>
      <c r="T18" s="88">
        <v>0</v>
      </c>
      <c r="U18" s="88">
        <f t="shared" si="1"/>
        <v>65</v>
      </c>
      <c r="V18" s="81">
        <f t="shared" si="2"/>
        <v>0.92</v>
      </c>
      <c r="W18" s="33" t="s">
        <v>82</v>
      </c>
    </row>
    <row r="19" spans="1:23" ht="22.5" x14ac:dyDescent="0.25">
      <c r="A19" s="87">
        <f t="shared" si="3"/>
        <v>6</v>
      </c>
      <c r="B19" s="83" t="s">
        <v>122</v>
      </c>
      <c r="C19" s="93">
        <v>0</v>
      </c>
      <c r="D19" s="80">
        <v>15</v>
      </c>
      <c r="E19" s="92">
        <v>0</v>
      </c>
      <c r="F19" s="80">
        <v>15</v>
      </c>
      <c r="G19" s="80">
        <v>0</v>
      </c>
      <c r="H19" s="80">
        <v>15</v>
      </c>
      <c r="I19" s="65">
        <v>99.916707223433136</v>
      </c>
      <c r="J19" s="80"/>
      <c r="K19" s="81">
        <v>99.948820893418471</v>
      </c>
      <c r="L19" s="80"/>
      <c r="M19" s="80">
        <v>2</v>
      </c>
      <c r="N19" s="80">
        <v>5</v>
      </c>
      <c r="O19" s="80">
        <v>0</v>
      </c>
      <c r="P19" s="80">
        <v>5</v>
      </c>
      <c r="Q19" s="82">
        <v>2.4215803209578054E-2</v>
      </c>
      <c r="R19" s="88">
        <v>0</v>
      </c>
      <c r="S19" s="89">
        <v>0</v>
      </c>
      <c r="T19" s="88">
        <v>0</v>
      </c>
      <c r="U19" s="88">
        <f t="shared" si="1"/>
        <v>55</v>
      </c>
      <c r="V19" s="81">
        <f t="shared" si="2"/>
        <v>0.77</v>
      </c>
      <c r="W19" s="33" t="s">
        <v>81</v>
      </c>
    </row>
    <row r="20" spans="1:23" ht="22.5" x14ac:dyDescent="0.25">
      <c r="A20" s="87">
        <f t="shared" si="3"/>
        <v>7</v>
      </c>
      <c r="B20" s="83" t="s">
        <v>123</v>
      </c>
      <c r="C20" s="93">
        <v>0</v>
      </c>
      <c r="D20" s="80">
        <v>15</v>
      </c>
      <c r="E20" s="92">
        <v>0</v>
      </c>
      <c r="F20" s="80">
        <v>15</v>
      </c>
      <c r="G20" s="80">
        <v>0</v>
      </c>
      <c r="H20" s="80">
        <v>15</v>
      </c>
      <c r="I20" s="65">
        <v>100.00018866646407</v>
      </c>
      <c r="J20" s="80"/>
      <c r="K20" s="81">
        <v>99.950722090806167</v>
      </c>
      <c r="L20" s="80"/>
      <c r="M20" s="80">
        <v>0</v>
      </c>
      <c r="N20" s="80">
        <v>15</v>
      </c>
      <c r="O20" s="80">
        <v>0</v>
      </c>
      <c r="P20" s="80">
        <v>5</v>
      </c>
      <c r="Q20" s="82">
        <v>0.3453114499911808</v>
      </c>
      <c r="R20" s="88">
        <v>0</v>
      </c>
      <c r="S20" s="89">
        <v>0</v>
      </c>
      <c r="T20" s="88">
        <v>0</v>
      </c>
      <c r="U20" s="88">
        <f t="shared" si="1"/>
        <v>65</v>
      </c>
      <c r="V20" s="81">
        <f t="shared" si="2"/>
        <v>0.92</v>
      </c>
      <c r="W20" s="33" t="s">
        <v>82</v>
      </c>
    </row>
    <row r="21" spans="1:23" s="23" customFormat="1" ht="33.75" x14ac:dyDescent="0.25">
      <c r="A21" s="87">
        <f t="shared" si="3"/>
        <v>8</v>
      </c>
      <c r="B21" s="83" t="s">
        <v>124</v>
      </c>
      <c r="C21" s="93">
        <v>1</v>
      </c>
      <c r="D21" s="80">
        <v>15</v>
      </c>
      <c r="E21" s="92">
        <v>0.69168310574793601</v>
      </c>
      <c r="F21" s="80">
        <v>15</v>
      </c>
      <c r="G21" s="80">
        <v>0</v>
      </c>
      <c r="H21" s="80">
        <v>15</v>
      </c>
      <c r="I21" s="65">
        <v>99.999940354585178</v>
      </c>
      <c r="J21" s="80"/>
      <c r="K21" s="81">
        <v>99.896955275717431</v>
      </c>
      <c r="L21" s="80"/>
      <c r="M21" s="80">
        <v>0</v>
      </c>
      <c r="N21" s="80">
        <v>15</v>
      </c>
      <c r="O21" s="80">
        <v>0</v>
      </c>
      <c r="P21" s="80">
        <v>5</v>
      </c>
      <c r="Q21" s="82">
        <v>1.5172439039366441</v>
      </c>
      <c r="R21" s="88">
        <v>0</v>
      </c>
      <c r="S21" s="89">
        <v>2.7352682438592053E-3</v>
      </c>
      <c r="T21" s="88">
        <v>0</v>
      </c>
      <c r="U21" s="88">
        <f t="shared" si="1"/>
        <v>65</v>
      </c>
      <c r="V21" s="81">
        <f t="shared" si="2"/>
        <v>0.92</v>
      </c>
      <c r="W21" s="33" t="s">
        <v>82</v>
      </c>
    </row>
    <row r="22" spans="1:23" s="23" customFormat="1" ht="22.5" x14ac:dyDescent="0.25">
      <c r="A22" s="87">
        <f t="shared" si="3"/>
        <v>9</v>
      </c>
      <c r="B22" s="83" t="s">
        <v>125</v>
      </c>
      <c r="C22" s="93">
        <v>0</v>
      </c>
      <c r="D22" s="80">
        <v>15</v>
      </c>
      <c r="E22" s="92">
        <v>0</v>
      </c>
      <c r="F22" s="80">
        <v>15</v>
      </c>
      <c r="G22" s="80">
        <v>0</v>
      </c>
      <c r="H22" s="80">
        <v>15</v>
      </c>
      <c r="I22" s="65">
        <v>100.00004281010571</v>
      </c>
      <c r="J22" s="80"/>
      <c r="K22" s="81">
        <v>99.671978874365891</v>
      </c>
      <c r="L22" s="80"/>
      <c r="M22" s="80">
        <v>2</v>
      </c>
      <c r="N22" s="80">
        <v>5</v>
      </c>
      <c r="O22" s="80">
        <v>1</v>
      </c>
      <c r="P22" s="80">
        <v>0</v>
      </c>
      <c r="Q22" s="82">
        <v>0.52233322218028011</v>
      </c>
      <c r="R22" s="88">
        <v>0</v>
      </c>
      <c r="S22" s="89">
        <v>0.24083583978819129</v>
      </c>
      <c r="T22" s="88">
        <v>0</v>
      </c>
      <c r="U22" s="88">
        <f t="shared" si="1"/>
        <v>50</v>
      </c>
      <c r="V22" s="81">
        <f t="shared" si="2"/>
        <v>0.7</v>
      </c>
      <c r="W22" s="33" t="s">
        <v>84</v>
      </c>
    </row>
    <row r="23" spans="1:23" s="23" customFormat="1" ht="21.6" customHeight="1" x14ac:dyDescent="0.25">
      <c r="A23" s="87">
        <f t="shared" si="3"/>
        <v>10</v>
      </c>
      <c r="B23" s="83" t="s">
        <v>126</v>
      </c>
      <c r="C23" s="93">
        <v>0</v>
      </c>
      <c r="D23" s="80">
        <v>15</v>
      </c>
      <c r="E23" s="92">
        <v>0</v>
      </c>
      <c r="F23" s="80">
        <v>15</v>
      </c>
      <c r="G23" s="80">
        <v>0</v>
      </c>
      <c r="H23" s="80">
        <v>15</v>
      </c>
      <c r="I23" s="65">
        <v>99.999827200628232</v>
      </c>
      <c r="J23" s="80"/>
      <c r="K23" s="81">
        <v>99.755942393283064</v>
      </c>
      <c r="L23" s="80"/>
      <c r="M23" s="80">
        <v>1</v>
      </c>
      <c r="N23" s="80">
        <v>15</v>
      </c>
      <c r="O23" s="80">
        <v>0</v>
      </c>
      <c r="P23" s="80">
        <v>5</v>
      </c>
      <c r="Q23" s="82">
        <v>0.29559329161062819</v>
      </c>
      <c r="R23" s="88">
        <v>0</v>
      </c>
      <c r="S23" s="89">
        <v>0</v>
      </c>
      <c r="T23" s="88">
        <v>0</v>
      </c>
      <c r="U23" s="88">
        <f>D23+F23+H23+J23+L23+N23+P23-R23-T23</f>
        <v>65</v>
      </c>
      <c r="V23" s="81">
        <f t="shared" si="2"/>
        <v>0.92</v>
      </c>
      <c r="W23" s="33" t="s">
        <v>82</v>
      </c>
    </row>
    <row r="24" spans="1:23" ht="31.9" customHeight="1" x14ac:dyDescent="0.25">
      <c r="A24" s="87">
        <f t="shared" si="3"/>
        <v>11</v>
      </c>
      <c r="B24" s="84" t="s">
        <v>127</v>
      </c>
      <c r="C24" s="93">
        <v>1</v>
      </c>
      <c r="D24" s="80">
        <v>15</v>
      </c>
      <c r="E24" s="92">
        <v>0.12250045754726817</v>
      </c>
      <c r="F24" s="80">
        <v>15</v>
      </c>
      <c r="G24" s="80">
        <v>0</v>
      </c>
      <c r="H24" s="80">
        <v>15</v>
      </c>
      <c r="I24" s="65">
        <v>99.051308724529292</v>
      </c>
      <c r="J24" s="80"/>
      <c r="K24" s="81">
        <v>99.506762649041818</v>
      </c>
      <c r="L24" s="80"/>
      <c r="M24" s="80">
        <v>0</v>
      </c>
      <c r="N24" s="80">
        <v>15</v>
      </c>
      <c r="O24" s="80">
        <v>1</v>
      </c>
      <c r="P24" s="80">
        <v>0</v>
      </c>
      <c r="Q24" s="82">
        <v>0.72658735955268905</v>
      </c>
      <c r="R24" s="88">
        <v>0</v>
      </c>
      <c r="S24" s="89">
        <v>4.1568147280348407E-3</v>
      </c>
      <c r="T24" s="88">
        <v>0</v>
      </c>
      <c r="U24" s="88">
        <f t="shared" si="1"/>
        <v>60</v>
      </c>
      <c r="V24" s="81">
        <f t="shared" si="2"/>
        <v>0.85</v>
      </c>
      <c r="W24" s="33" t="s">
        <v>83</v>
      </c>
    </row>
    <row r="25" spans="1:23" ht="22.5" x14ac:dyDescent="0.25">
      <c r="A25" s="87">
        <f t="shared" si="3"/>
        <v>12</v>
      </c>
      <c r="B25" s="84" t="s">
        <v>128</v>
      </c>
      <c r="C25" s="93">
        <v>2</v>
      </c>
      <c r="D25" s="80">
        <v>15</v>
      </c>
      <c r="E25" s="92">
        <v>0.14341339827329652</v>
      </c>
      <c r="F25" s="80">
        <v>15</v>
      </c>
      <c r="G25" s="80">
        <v>0</v>
      </c>
      <c r="H25" s="80">
        <v>15</v>
      </c>
      <c r="I25" s="65">
        <v>99.499495865790365</v>
      </c>
      <c r="J25" s="80"/>
      <c r="K25" s="81">
        <v>99.268239556245504</v>
      </c>
      <c r="L25" s="80"/>
      <c r="M25" s="80">
        <v>1</v>
      </c>
      <c r="N25" s="80">
        <v>15</v>
      </c>
      <c r="O25" s="80">
        <v>0</v>
      </c>
      <c r="P25" s="80">
        <v>5</v>
      </c>
      <c r="Q25" s="82">
        <v>0.36470661556363099</v>
      </c>
      <c r="R25" s="88">
        <v>0</v>
      </c>
      <c r="S25" s="89">
        <v>0.29019942702535495</v>
      </c>
      <c r="T25" s="88">
        <v>0</v>
      </c>
      <c r="U25" s="88">
        <f t="shared" si="1"/>
        <v>65</v>
      </c>
      <c r="V25" s="81">
        <f t="shared" si="2"/>
        <v>0.92</v>
      </c>
      <c r="W25" s="33" t="s">
        <v>82</v>
      </c>
    </row>
    <row r="26" spans="1:23" s="23" customFormat="1" ht="22.5" x14ac:dyDescent="0.25">
      <c r="A26" s="87">
        <f t="shared" si="3"/>
        <v>13</v>
      </c>
      <c r="B26" s="83" t="s">
        <v>129</v>
      </c>
      <c r="C26" s="93">
        <v>0</v>
      </c>
      <c r="D26" s="80">
        <v>15</v>
      </c>
      <c r="E26" s="92">
        <v>0</v>
      </c>
      <c r="F26" s="80">
        <v>15</v>
      </c>
      <c r="G26" s="80">
        <v>0</v>
      </c>
      <c r="H26" s="80">
        <v>15</v>
      </c>
      <c r="I26" s="65">
        <v>100.00024851443419</v>
      </c>
      <c r="J26" s="80"/>
      <c r="K26" s="81">
        <v>99.691539114532617</v>
      </c>
      <c r="L26" s="80"/>
      <c r="M26" s="80">
        <v>0</v>
      </c>
      <c r="N26" s="80">
        <v>15</v>
      </c>
      <c r="O26" s="80">
        <v>0</v>
      </c>
      <c r="P26" s="80">
        <v>5</v>
      </c>
      <c r="Q26" s="82">
        <v>3.239146378643315E-2</v>
      </c>
      <c r="R26" s="88">
        <v>0</v>
      </c>
      <c r="S26" s="89">
        <v>0</v>
      </c>
      <c r="T26" s="88">
        <v>0</v>
      </c>
      <c r="U26" s="88">
        <f t="shared" si="1"/>
        <v>65</v>
      </c>
      <c r="V26" s="81">
        <f t="shared" si="2"/>
        <v>0.92</v>
      </c>
      <c r="W26" s="33" t="s">
        <v>82</v>
      </c>
    </row>
    <row r="27" spans="1:23" s="23" customFormat="1" ht="22.5" x14ac:dyDescent="0.25">
      <c r="A27" s="87">
        <f t="shared" si="3"/>
        <v>14</v>
      </c>
      <c r="B27" s="85" t="s">
        <v>130</v>
      </c>
      <c r="C27" s="93">
        <v>0</v>
      </c>
      <c r="D27" s="80">
        <v>15</v>
      </c>
      <c r="E27" s="92">
        <v>0</v>
      </c>
      <c r="F27" s="80">
        <v>15</v>
      </c>
      <c r="G27" s="80">
        <v>0</v>
      </c>
      <c r="H27" s="80">
        <v>15</v>
      </c>
      <c r="I27" s="65">
        <v>100.00005972559671</v>
      </c>
      <c r="J27" s="80"/>
      <c r="K27" s="81">
        <v>99.986389080251783</v>
      </c>
      <c r="L27" s="80"/>
      <c r="M27" s="80">
        <v>0</v>
      </c>
      <c r="N27" s="80">
        <v>15</v>
      </c>
      <c r="O27" s="80">
        <v>0</v>
      </c>
      <c r="P27" s="80">
        <v>5</v>
      </c>
      <c r="Q27" s="82">
        <v>0</v>
      </c>
      <c r="R27" s="88">
        <v>0</v>
      </c>
      <c r="S27" s="89">
        <v>0</v>
      </c>
      <c r="T27" s="88">
        <v>0</v>
      </c>
      <c r="U27" s="88">
        <f t="shared" si="1"/>
        <v>65</v>
      </c>
      <c r="V27" s="81">
        <f t="shared" si="2"/>
        <v>0.92</v>
      </c>
      <c r="W27" s="33" t="s">
        <v>82</v>
      </c>
    </row>
    <row r="28" spans="1:23" s="23" customFormat="1" ht="22.5" x14ac:dyDescent="0.25">
      <c r="A28" s="87">
        <f t="shared" si="3"/>
        <v>15</v>
      </c>
      <c r="B28" s="86" t="s">
        <v>131</v>
      </c>
      <c r="C28" s="93">
        <v>0</v>
      </c>
      <c r="D28" s="80">
        <v>15</v>
      </c>
      <c r="E28" s="92">
        <v>0</v>
      </c>
      <c r="F28" s="80">
        <v>15</v>
      </c>
      <c r="G28" s="80">
        <v>0</v>
      </c>
      <c r="H28" s="80">
        <v>15</v>
      </c>
      <c r="I28" s="65">
        <v>99.933769003893829</v>
      </c>
      <c r="J28" s="80"/>
      <c r="K28" s="81">
        <v>99.746594779177428</v>
      </c>
      <c r="L28" s="80"/>
      <c r="M28" s="80">
        <v>0</v>
      </c>
      <c r="N28" s="80">
        <v>15</v>
      </c>
      <c r="O28" s="80">
        <v>0</v>
      </c>
      <c r="P28" s="80">
        <v>5</v>
      </c>
      <c r="Q28" s="82">
        <v>0.22662117998974041</v>
      </c>
      <c r="R28" s="88">
        <v>0</v>
      </c>
      <c r="S28" s="89">
        <v>0</v>
      </c>
      <c r="T28" s="88">
        <v>0</v>
      </c>
      <c r="U28" s="88">
        <f t="shared" si="1"/>
        <v>65</v>
      </c>
      <c r="V28" s="81">
        <f t="shared" si="2"/>
        <v>0.92</v>
      </c>
      <c r="W28" s="33" t="s">
        <v>82</v>
      </c>
    </row>
    <row r="29" spans="1:23" s="23" customFormat="1" ht="33.75" x14ac:dyDescent="0.25">
      <c r="A29" s="87">
        <f t="shared" si="3"/>
        <v>16</v>
      </c>
      <c r="B29" s="83" t="s">
        <v>132</v>
      </c>
      <c r="C29" s="93">
        <v>1</v>
      </c>
      <c r="D29" s="80">
        <v>15</v>
      </c>
      <c r="E29" s="92">
        <v>0.29318488416715555</v>
      </c>
      <c r="F29" s="80">
        <v>15</v>
      </c>
      <c r="G29" s="80">
        <v>0</v>
      </c>
      <c r="H29" s="80">
        <v>15</v>
      </c>
      <c r="I29" s="65">
        <v>99.999897718704872</v>
      </c>
      <c r="J29" s="80"/>
      <c r="K29" s="81">
        <v>99.566030101046891</v>
      </c>
      <c r="L29" s="80"/>
      <c r="M29" s="80">
        <v>1</v>
      </c>
      <c r="N29" s="80">
        <v>15</v>
      </c>
      <c r="O29" s="80">
        <v>0</v>
      </c>
      <c r="P29" s="80">
        <v>5</v>
      </c>
      <c r="Q29" s="82">
        <v>1.9898945915047848E-2</v>
      </c>
      <c r="R29" s="88">
        <v>0</v>
      </c>
      <c r="S29" s="89">
        <v>4.1848938568910581E-2</v>
      </c>
      <c r="T29" s="88">
        <v>0</v>
      </c>
      <c r="U29" s="88">
        <f t="shared" si="1"/>
        <v>65</v>
      </c>
      <c r="V29" s="81">
        <f t="shared" si="2"/>
        <v>0.92</v>
      </c>
      <c r="W29" s="33" t="s">
        <v>82</v>
      </c>
    </row>
    <row r="30" spans="1:23" s="23" customFormat="1" ht="22.5" x14ac:dyDescent="0.25">
      <c r="A30" s="87">
        <f t="shared" si="3"/>
        <v>17</v>
      </c>
      <c r="B30" s="83" t="s">
        <v>133</v>
      </c>
      <c r="C30" s="93">
        <v>2</v>
      </c>
      <c r="D30" s="80">
        <v>15</v>
      </c>
      <c r="E30" s="92">
        <v>0.68690412376674226</v>
      </c>
      <c r="F30" s="80">
        <v>15</v>
      </c>
      <c r="G30" s="80">
        <v>0</v>
      </c>
      <c r="H30" s="80">
        <v>15</v>
      </c>
      <c r="I30" s="65">
        <v>99.997135673981504</v>
      </c>
      <c r="J30" s="80"/>
      <c r="K30" s="81">
        <v>99.310442022151094</v>
      </c>
      <c r="L30" s="80"/>
      <c r="M30" s="80">
        <v>1</v>
      </c>
      <c r="N30" s="80">
        <v>15</v>
      </c>
      <c r="O30" s="80">
        <v>0</v>
      </c>
      <c r="P30" s="80">
        <v>5</v>
      </c>
      <c r="Q30" s="82">
        <v>0.47092877576965003</v>
      </c>
      <c r="R30" s="88">
        <v>0</v>
      </c>
      <c r="S30" s="89">
        <v>0</v>
      </c>
      <c r="T30" s="88">
        <v>0</v>
      </c>
      <c r="U30" s="88">
        <f t="shared" si="1"/>
        <v>65</v>
      </c>
      <c r="V30" s="81">
        <f t="shared" si="2"/>
        <v>0.92</v>
      </c>
      <c r="W30" s="33" t="s">
        <v>82</v>
      </c>
    </row>
    <row r="31" spans="1:23" s="23" customFormat="1" ht="22.5" x14ac:dyDescent="0.25">
      <c r="A31" s="87">
        <f t="shared" si="3"/>
        <v>18</v>
      </c>
      <c r="B31" s="83" t="s">
        <v>134</v>
      </c>
      <c r="C31" s="93">
        <v>1</v>
      </c>
      <c r="D31" s="80">
        <v>15</v>
      </c>
      <c r="E31" s="92">
        <v>0.27551034568533156</v>
      </c>
      <c r="F31" s="80">
        <v>15</v>
      </c>
      <c r="G31" s="80">
        <v>0</v>
      </c>
      <c r="H31" s="80">
        <v>15</v>
      </c>
      <c r="I31" s="65">
        <v>99.803964751942857</v>
      </c>
      <c r="J31" s="80"/>
      <c r="K31" s="81">
        <v>99.958032405672114</v>
      </c>
      <c r="L31" s="80"/>
      <c r="M31" s="80">
        <v>2</v>
      </c>
      <c r="N31" s="80">
        <v>5</v>
      </c>
      <c r="O31" s="80">
        <v>0</v>
      </c>
      <c r="P31" s="80">
        <v>5</v>
      </c>
      <c r="Q31" s="82">
        <v>0.42917871347755066</v>
      </c>
      <c r="R31" s="88">
        <v>0</v>
      </c>
      <c r="S31" s="89">
        <v>0</v>
      </c>
      <c r="T31" s="88">
        <v>0</v>
      </c>
      <c r="U31" s="88">
        <f>D31+F31+H31+J31+L31+N31+P31-R31-T31</f>
        <v>55</v>
      </c>
      <c r="V31" s="81">
        <f t="shared" si="2"/>
        <v>0.77</v>
      </c>
      <c r="W31" s="33" t="s">
        <v>81</v>
      </c>
    </row>
    <row r="32" spans="1:23" s="23" customFormat="1" ht="22.5" x14ac:dyDescent="0.25">
      <c r="A32" s="87">
        <f t="shared" si="3"/>
        <v>19</v>
      </c>
      <c r="B32" s="83" t="s">
        <v>135</v>
      </c>
      <c r="C32" s="93">
        <v>1</v>
      </c>
      <c r="D32" s="80">
        <v>15</v>
      </c>
      <c r="E32" s="92">
        <v>0.17492075851840214</v>
      </c>
      <c r="F32" s="80">
        <v>15</v>
      </c>
      <c r="G32" s="80">
        <v>0</v>
      </c>
      <c r="H32" s="80">
        <v>15</v>
      </c>
      <c r="I32" s="65">
        <v>99.705321695814774</v>
      </c>
      <c r="J32" s="80"/>
      <c r="K32" s="81">
        <v>99.804290577272297</v>
      </c>
      <c r="L32" s="80"/>
      <c r="M32" s="80">
        <v>0</v>
      </c>
      <c r="N32" s="80">
        <v>15</v>
      </c>
      <c r="O32" s="80">
        <v>0</v>
      </c>
      <c r="P32" s="80">
        <v>5</v>
      </c>
      <c r="Q32" s="82">
        <v>1.002511965095727</v>
      </c>
      <c r="R32" s="88">
        <v>0</v>
      </c>
      <c r="S32" s="89">
        <v>0</v>
      </c>
      <c r="T32" s="88">
        <v>0</v>
      </c>
      <c r="U32" s="88">
        <f t="shared" si="1"/>
        <v>65</v>
      </c>
      <c r="V32" s="81">
        <f t="shared" si="2"/>
        <v>0.92</v>
      </c>
      <c r="W32" s="33" t="s">
        <v>82</v>
      </c>
    </row>
    <row r="33" spans="1:23" s="23" customFormat="1" ht="33.75" x14ac:dyDescent="0.25">
      <c r="A33" s="87">
        <f t="shared" si="3"/>
        <v>20</v>
      </c>
      <c r="B33" s="83" t="s">
        <v>136</v>
      </c>
      <c r="C33" s="93">
        <v>1</v>
      </c>
      <c r="D33" s="80">
        <v>15</v>
      </c>
      <c r="E33" s="92">
        <v>8.1223199728389622E-2</v>
      </c>
      <c r="F33" s="80">
        <v>15</v>
      </c>
      <c r="G33" s="80">
        <v>0</v>
      </c>
      <c r="H33" s="80">
        <v>15</v>
      </c>
      <c r="I33" s="65">
        <v>100.00005358844291</v>
      </c>
      <c r="J33" s="80"/>
      <c r="K33" s="81">
        <v>99.998379958157415</v>
      </c>
      <c r="L33" s="80"/>
      <c r="M33" s="80">
        <v>1</v>
      </c>
      <c r="N33" s="80">
        <v>15</v>
      </c>
      <c r="O33" s="80">
        <v>0</v>
      </c>
      <c r="P33" s="80">
        <v>5</v>
      </c>
      <c r="Q33" s="82">
        <v>4.5762039393930304E-3</v>
      </c>
      <c r="R33" s="88">
        <v>0</v>
      </c>
      <c r="S33" s="89">
        <v>0</v>
      </c>
      <c r="T33" s="88">
        <v>0</v>
      </c>
      <c r="U33" s="88">
        <f>D33+F33+H33+J33+L33+N33+P33-R33-T33</f>
        <v>65</v>
      </c>
      <c r="V33" s="81">
        <f t="shared" si="2"/>
        <v>0.92</v>
      </c>
      <c r="W33" s="33" t="s">
        <v>82</v>
      </c>
    </row>
    <row r="34" spans="1:23" s="23" customFormat="1" ht="22.5" x14ac:dyDescent="0.25">
      <c r="A34" s="87">
        <f t="shared" si="3"/>
        <v>21</v>
      </c>
      <c r="B34" s="83" t="s">
        <v>137</v>
      </c>
      <c r="C34" s="93">
        <v>2</v>
      </c>
      <c r="D34" s="80">
        <v>15</v>
      </c>
      <c r="E34" s="92">
        <v>0.23729548828805622</v>
      </c>
      <c r="F34" s="80">
        <v>15</v>
      </c>
      <c r="G34" s="80">
        <v>0</v>
      </c>
      <c r="H34" s="80">
        <v>15</v>
      </c>
      <c r="I34" s="65">
        <v>99.202708387103328</v>
      </c>
      <c r="J34" s="80"/>
      <c r="K34" s="81">
        <v>99.596675467816326</v>
      </c>
      <c r="L34" s="80"/>
      <c r="M34" s="80">
        <v>1</v>
      </c>
      <c r="N34" s="80">
        <v>15</v>
      </c>
      <c r="O34" s="80">
        <v>2</v>
      </c>
      <c r="P34" s="80">
        <v>-5</v>
      </c>
      <c r="Q34" s="82">
        <v>0.21949300193576596</v>
      </c>
      <c r="R34" s="88">
        <v>0</v>
      </c>
      <c r="S34" s="89">
        <v>1.8873016451177942E-2</v>
      </c>
      <c r="T34" s="88">
        <v>0</v>
      </c>
      <c r="U34" s="88">
        <f t="shared" si="1"/>
        <v>55</v>
      </c>
      <c r="V34" s="81">
        <f t="shared" si="2"/>
        <v>0.77</v>
      </c>
      <c r="W34" s="33" t="s">
        <v>81</v>
      </c>
    </row>
    <row r="35" spans="1:23" s="23" customFormat="1" ht="22.5" x14ac:dyDescent="0.25">
      <c r="A35" s="87">
        <f t="shared" si="3"/>
        <v>22</v>
      </c>
      <c r="B35" s="83" t="s">
        <v>138</v>
      </c>
      <c r="C35" s="93">
        <v>2</v>
      </c>
      <c r="D35" s="80">
        <v>15</v>
      </c>
      <c r="E35" s="92">
        <v>0.25340170077461477</v>
      </c>
      <c r="F35" s="80">
        <v>15</v>
      </c>
      <c r="G35" s="80">
        <v>0</v>
      </c>
      <c r="H35" s="80">
        <v>15</v>
      </c>
      <c r="I35" s="65">
        <v>99.987453683208884</v>
      </c>
      <c r="J35" s="80"/>
      <c r="K35" s="81">
        <v>99.804375733184244</v>
      </c>
      <c r="L35" s="80"/>
      <c r="M35" s="80">
        <v>2</v>
      </c>
      <c r="N35" s="80">
        <v>5</v>
      </c>
      <c r="O35" s="91">
        <v>1</v>
      </c>
      <c r="P35" s="80">
        <v>0</v>
      </c>
      <c r="Q35" s="82">
        <v>0.23976732544726906</v>
      </c>
      <c r="R35" s="88">
        <v>0</v>
      </c>
      <c r="S35" s="89">
        <v>0</v>
      </c>
      <c r="T35" s="88">
        <v>0</v>
      </c>
      <c r="U35" s="88">
        <f t="shared" si="1"/>
        <v>50</v>
      </c>
      <c r="V35" s="81">
        <f t="shared" si="2"/>
        <v>0.7</v>
      </c>
      <c r="W35" s="33" t="s">
        <v>84</v>
      </c>
    </row>
    <row r="36" spans="1:23" s="23" customFormat="1" ht="22.5" x14ac:dyDescent="0.25">
      <c r="A36" s="87">
        <f t="shared" si="3"/>
        <v>23</v>
      </c>
      <c r="B36" s="83" t="s">
        <v>139</v>
      </c>
      <c r="C36" s="93">
        <v>2</v>
      </c>
      <c r="D36" s="80">
        <v>15</v>
      </c>
      <c r="E36" s="92">
        <v>2.4338607178248677</v>
      </c>
      <c r="F36" s="80">
        <v>15</v>
      </c>
      <c r="G36" s="80">
        <v>0</v>
      </c>
      <c r="H36" s="80">
        <v>15</v>
      </c>
      <c r="I36" s="65">
        <v>99.007111522494398</v>
      </c>
      <c r="J36" s="80"/>
      <c r="K36" s="81">
        <v>99.665735790494139</v>
      </c>
      <c r="L36" s="80"/>
      <c r="M36" s="80">
        <v>3</v>
      </c>
      <c r="N36" s="80">
        <v>0</v>
      </c>
      <c r="O36" s="80">
        <v>0</v>
      </c>
      <c r="P36" s="80">
        <v>5</v>
      </c>
      <c r="Q36" s="82">
        <v>0</v>
      </c>
      <c r="R36" s="88">
        <v>0</v>
      </c>
      <c r="S36" s="89">
        <v>0</v>
      </c>
      <c r="T36" s="88">
        <v>0</v>
      </c>
      <c r="U36" s="88">
        <f t="shared" si="1"/>
        <v>50</v>
      </c>
      <c r="V36" s="81">
        <f t="shared" si="2"/>
        <v>0.7</v>
      </c>
      <c r="W36" s="33" t="s">
        <v>84</v>
      </c>
    </row>
    <row r="37" spans="1:23" s="24" customFormat="1" ht="22.5" x14ac:dyDescent="0.25">
      <c r="A37" s="87">
        <f t="shared" si="3"/>
        <v>24</v>
      </c>
      <c r="B37" s="83" t="s">
        <v>140</v>
      </c>
      <c r="C37" s="93">
        <v>1</v>
      </c>
      <c r="D37" s="80">
        <v>15</v>
      </c>
      <c r="E37" s="92">
        <v>0.22791016504421679</v>
      </c>
      <c r="F37" s="80">
        <v>15</v>
      </c>
      <c r="G37" s="80">
        <v>0</v>
      </c>
      <c r="H37" s="80">
        <v>15</v>
      </c>
      <c r="I37" s="65">
        <v>99.999690459112799</v>
      </c>
      <c r="J37" s="80"/>
      <c r="K37" s="81">
        <v>99.880558312687867</v>
      </c>
      <c r="L37" s="80"/>
      <c r="M37" s="80">
        <v>2</v>
      </c>
      <c r="N37" s="80">
        <v>5</v>
      </c>
      <c r="O37" s="80">
        <v>1</v>
      </c>
      <c r="P37" s="80">
        <v>0</v>
      </c>
      <c r="Q37" s="82">
        <v>0.75509994755695065</v>
      </c>
      <c r="R37" s="88">
        <v>0</v>
      </c>
      <c r="S37" s="89">
        <v>2.8999328873470782E-3</v>
      </c>
      <c r="T37" s="88">
        <v>0</v>
      </c>
      <c r="U37" s="88">
        <f t="shared" si="1"/>
        <v>50</v>
      </c>
      <c r="V37" s="81">
        <f t="shared" si="2"/>
        <v>0.7</v>
      </c>
      <c r="W37" s="33" t="s">
        <v>84</v>
      </c>
    </row>
    <row r="38" spans="1:23" s="23" customFormat="1" ht="22.5" x14ac:dyDescent="0.25">
      <c r="A38" s="87">
        <f t="shared" si="3"/>
        <v>25</v>
      </c>
      <c r="B38" s="83" t="s">
        <v>141</v>
      </c>
      <c r="C38" s="93">
        <v>2</v>
      </c>
      <c r="D38" s="80">
        <v>15</v>
      </c>
      <c r="E38" s="92">
        <v>0.41048309188975912</v>
      </c>
      <c r="F38" s="80">
        <v>15</v>
      </c>
      <c r="G38" s="80">
        <v>0</v>
      </c>
      <c r="H38" s="80">
        <v>15</v>
      </c>
      <c r="I38" s="65">
        <v>99.998921921472999</v>
      </c>
      <c r="J38" s="80"/>
      <c r="K38" s="81">
        <v>99.997102480820217</v>
      </c>
      <c r="L38" s="80"/>
      <c r="M38" s="80">
        <v>0</v>
      </c>
      <c r="N38" s="80">
        <v>15</v>
      </c>
      <c r="O38" s="80">
        <v>0</v>
      </c>
      <c r="P38" s="80">
        <v>5</v>
      </c>
      <c r="Q38" s="82">
        <v>0</v>
      </c>
      <c r="R38" s="88">
        <v>0</v>
      </c>
      <c r="S38" s="89">
        <v>0</v>
      </c>
      <c r="T38" s="88">
        <v>0</v>
      </c>
      <c r="U38" s="88">
        <f t="shared" si="1"/>
        <v>65</v>
      </c>
      <c r="V38" s="81">
        <f t="shared" si="2"/>
        <v>0.92</v>
      </c>
      <c r="W38" s="33" t="s">
        <v>82</v>
      </c>
    </row>
    <row r="39" spans="1:23" s="23" customFormat="1" ht="22.5" x14ac:dyDescent="0.25">
      <c r="A39" s="87">
        <f t="shared" si="3"/>
        <v>26</v>
      </c>
      <c r="B39" s="83" t="s">
        <v>142</v>
      </c>
      <c r="C39" s="93">
        <v>0</v>
      </c>
      <c r="D39" s="80">
        <v>15</v>
      </c>
      <c r="E39" s="92">
        <v>0</v>
      </c>
      <c r="F39" s="80">
        <v>15</v>
      </c>
      <c r="G39" s="80">
        <v>0</v>
      </c>
      <c r="H39" s="80">
        <v>15</v>
      </c>
      <c r="I39" s="65">
        <v>99.982264015130752</v>
      </c>
      <c r="J39" s="80"/>
      <c r="K39" s="81">
        <v>99.98468412160139</v>
      </c>
      <c r="L39" s="80"/>
      <c r="M39" s="80">
        <v>0</v>
      </c>
      <c r="N39" s="80">
        <v>15</v>
      </c>
      <c r="O39" s="80">
        <v>0</v>
      </c>
      <c r="P39" s="80">
        <v>5</v>
      </c>
      <c r="Q39" s="82">
        <v>0.35173682070962786</v>
      </c>
      <c r="R39" s="88">
        <v>0</v>
      </c>
      <c r="S39" s="89">
        <v>0</v>
      </c>
      <c r="T39" s="88">
        <v>0</v>
      </c>
      <c r="U39" s="88">
        <f t="shared" si="1"/>
        <v>65</v>
      </c>
      <c r="V39" s="81">
        <f t="shared" si="2"/>
        <v>0.92</v>
      </c>
      <c r="W39" s="33" t="s">
        <v>82</v>
      </c>
    </row>
    <row r="40" spans="1:23" s="23" customFormat="1" ht="45" x14ac:dyDescent="0.25">
      <c r="A40" s="87">
        <f t="shared" si="3"/>
        <v>27</v>
      </c>
      <c r="B40" s="83" t="s">
        <v>143</v>
      </c>
      <c r="C40" s="93">
        <v>2</v>
      </c>
      <c r="D40" s="80">
        <v>15</v>
      </c>
      <c r="E40" s="92">
        <v>0.153010899109981</v>
      </c>
      <c r="F40" s="80">
        <v>15</v>
      </c>
      <c r="G40" s="80">
        <v>0</v>
      </c>
      <c r="H40" s="80">
        <v>15</v>
      </c>
      <c r="I40" s="65">
        <v>100.0000336143041</v>
      </c>
      <c r="J40" s="80"/>
      <c r="K40" s="81">
        <v>99.254689608725712</v>
      </c>
      <c r="L40" s="80"/>
      <c r="M40" s="80">
        <v>1</v>
      </c>
      <c r="N40" s="80">
        <v>15</v>
      </c>
      <c r="O40" s="80">
        <v>0</v>
      </c>
      <c r="P40" s="80">
        <v>5</v>
      </c>
      <c r="Q40" s="82">
        <v>1.3123283846979532</v>
      </c>
      <c r="R40" s="88">
        <v>0</v>
      </c>
      <c r="S40" s="89">
        <v>0</v>
      </c>
      <c r="T40" s="88">
        <v>0</v>
      </c>
      <c r="U40" s="88">
        <f t="shared" si="1"/>
        <v>65</v>
      </c>
      <c r="V40" s="81">
        <f t="shared" si="2"/>
        <v>0.92</v>
      </c>
      <c r="W40" s="33" t="s">
        <v>82</v>
      </c>
    </row>
    <row r="41" spans="1:23" s="23" customFormat="1" ht="22.5" x14ac:dyDescent="0.25">
      <c r="A41" s="87">
        <f t="shared" si="3"/>
        <v>28</v>
      </c>
      <c r="B41" s="83" t="s">
        <v>144</v>
      </c>
      <c r="C41" s="93">
        <v>2</v>
      </c>
      <c r="D41" s="80">
        <v>15</v>
      </c>
      <c r="E41" s="92">
        <v>0.16223613238269768</v>
      </c>
      <c r="F41" s="80">
        <v>15</v>
      </c>
      <c r="G41" s="80">
        <v>0</v>
      </c>
      <c r="H41" s="80">
        <v>15</v>
      </c>
      <c r="I41" s="65">
        <v>100.00008919531555</v>
      </c>
      <c r="J41" s="80"/>
      <c r="K41" s="81">
        <v>99.76377634748647</v>
      </c>
      <c r="L41" s="80"/>
      <c r="M41" s="80">
        <v>0</v>
      </c>
      <c r="N41" s="80">
        <v>15</v>
      </c>
      <c r="O41" s="80">
        <v>0</v>
      </c>
      <c r="P41" s="80">
        <v>5</v>
      </c>
      <c r="Q41" s="82">
        <v>1.0846440790090413</v>
      </c>
      <c r="R41" s="88">
        <v>0</v>
      </c>
      <c r="S41" s="89">
        <v>0.20982371508579425</v>
      </c>
      <c r="T41" s="88">
        <v>0</v>
      </c>
      <c r="U41" s="88">
        <f t="shared" si="1"/>
        <v>65</v>
      </c>
      <c r="V41" s="81">
        <f t="shared" si="2"/>
        <v>0.92</v>
      </c>
      <c r="W41" s="33" t="s">
        <v>82</v>
      </c>
    </row>
    <row r="42" spans="1:23" s="23" customFormat="1" ht="22.5" x14ac:dyDescent="0.25">
      <c r="A42" s="87">
        <f t="shared" si="3"/>
        <v>29</v>
      </c>
      <c r="B42" s="83" t="s">
        <v>145</v>
      </c>
      <c r="C42" s="93">
        <v>0</v>
      </c>
      <c r="D42" s="80">
        <v>15</v>
      </c>
      <c r="E42" s="92">
        <v>0</v>
      </c>
      <c r="F42" s="80">
        <v>15</v>
      </c>
      <c r="G42" s="80">
        <v>0</v>
      </c>
      <c r="H42" s="80">
        <v>15</v>
      </c>
      <c r="I42" s="65">
        <v>100.00044535402878</v>
      </c>
      <c r="J42" s="80"/>
      <c r="K42" s="81">
        <v>99.920637820731812</v>
      </c>
      <c r="L42" s="80"/>
      <c r="M42" s="80">
        <v>2</v>
      </c>
      <c r="N42" s="80">
        <v>5</v>
      </c>
      <c r="O42" s="80">
        <v>0</v>
      </c>
      <c r="P42" s="80">
        <v>5</v>
      </c>
      <c r="Q42" s="82">
        <v>0.22867011851974259</v>
      </c>
      <c r="R42" s="88">
        <v>0</v>
      </c>
      <c r="S42" s="89">
        <v>0</v>
      </c>
      <c r="T42" s="88">
        <v>0</v>
      </c>
      <c r="U42" s="88">
        <f t="shared" si="1"/>
        <v>55</v>
      </c>
      <c r="V42" s="81">
        <f t="shared" si="2"/>
        <v>0.77</v>
      </c>
      <c r="W42" s="33" t="s">
        <v>81</v>
      </c>
    </row>
    <row r="43" spans="1:23" s="23" customFormat="1" ht="22.5" x14ac:dyDescent="0.25">
      <c r="A43" s="87">
        <f t="shared" si="3"/>
        <v>30</v>
      </c>
      <c r="B43" s="83" t="s">
        <v>146</v>
      </c>
      <c r="C43" s="93">
        <v>2</v>
      </c>
      <c r="D43" s="80">
        <v>15</v>
      </c>
      <c r="E43" s="92">
        <v>0.96169573085372362</v>
      </c>
      <c r="F43" s="80">
        <v>15</v>
      </c>
      <c r="G43" s="80">
        <v>0</v>
      </c>
      <c r="H43" s="80">
        <v>15</v>
      </c>
      <c r="I43" s="65">
        <v>99.960814943928426</v>
      </c>
      <c r="J43" s="80"/>
      <c r="K43" s="81">
        <v>99.926997132231364</v>
      </c>
      <c r="L43" s="80"/>
      <c r="M43" s="80">
        <v>0</v>
      </c>
      <c r="N43" s="80">
        <v>15</v>
      </c>
      <c r="O43" s="80">
        <v>0</v>
      </c>
      <c r="P43" s="80">
        <v>5</v>
      </c>
      <c r="Q43" s="82">
        <v>8.5955756348340864E-2</v>
      </c>
      <c r="R43" s="88">
        <v>0</v>
      </c>
      <c r="S43" s="89">
        <v>3.2802417171523879E-2</v>
      </c>
      <c r="T43" s="88">
        <v>0</v>
      </c>
      <c r="U43" s="88">
        <f t="shared" si="1"/>
        <v>65</v>
      </c>
      <c r="V43" s="81">
        <f t="shared" si="2"/>
        <v>0.92</v>
      </c>
      <c r="W43" s="33" t="s">
        <v>82</v>
      </c>
    </row>
    <row r="44" spans="1:23" s="23" customFormat="1" ht="22.5" x14ac:dyDescent="0.25">
      <c r="A44" s="87">
        <f t="shared" si="3"/>
        <v>31</v>
      </c>
      <c r="B44" s="83" t="s">
        <v>147</v>
      </c>
      <c r="C44" s="93">
        <v>0</v>
      </c>
      <c r="D44" s="80">
        <v>15</v>
      </c>
      <c r="E44" s="92">
        <v>0</v>
      </c>
      <c r="F44" s="80">
        <v>15</v>
      </c>
      <c r="G44" s="80">
        <v>0</v>
      </c>
      <c r="H44" s="80">
        <v>15</v>
      </c>
      <c r="I44" s="65">
        <v>100.00004569225828</v>
      </c>
      <c r="J44" s="80"/>
      <c r="K44" s="81">
        <v>99.996427399656213</v>
      </c>
      <c r="L44" s="80"/>
      <c r="M44" s="80">
        <v>0</v>
      </c>
      <c r="N44" s="80">
        <v>15</v>
      </c>
      <c r="O44" s="80">
        <v>0</v>
      </c>
      <c r="P44" s="80">
        <v>5</v>
      </c>
      <c r="Q44" s="82">
        <v>0</v>
      </c>
      <c r="R44" s="88">
        <v>0</v>
      </c>
      <c r="S44" s="89">
        <v>0</v>
      </c>
      <c r="T44" s="88">
        <v>0</v>
      </c>
      <c r="U44" s="88">
        <f t="shared" si="1"/>
        <v>65</v>
      </c>
      <c r="V44" s="81">
        <f t="shared" si="2"/>
        <v>0.92</v>
      </c>
      <c r="W44" s="33" t="s">
        <v>82</v>
      </c>
    </row>
    <row r="45" spans="1:23" s="23" customFormat="1" ht="22.5" x14ac:dyDescent="0.25">
      <c r="A45" s="87">
        <f t="shared" si="3"/>
        <v>32</v>
      </c>
      <c r="B45" s="83" t="s">
        <v>148</v>
      </c>
      <c r="C45" s="93">
        <v>0</v>
      </c>
      <c r="D45" s="80">
        <v>15</v>
      </c>
      <c r="E45" s="92">
        <v>0</v>
      </c>
      <c r="F45" s="80">
        <v>15</v>
      </c>
      <c r="G45" s="80">
        <v>0</v>
      </c>
      <c r="H45" s="80">
        <v>15</v>
      </c>
      <c r="I45" s="65">
        <v>99.998577060448625</v>
      </c>
      <c r="J45" s="80"/>
      <c r="K45" s="81">
        <v>99.942507236278772</v>
      </c>
      <c r="L45" s="80"/>
      <c r="M45" s="80">
        <v>0</v>
      </c>
      <c r="N45" s="80">
        <v>15</v>
      </c>
      <c r="O45" s="80">
        <v>0</v>
      </c>
      <c r="P45" s="80">
        <v>5</v>
      </c>
      <c r="Q45" s="82">
        <v>0</v>
      </c>
      <c r="R45" s="88">
        <v>0</v>
      </c>
      <c r="S45" s="89">
        <v>5.0418507915562891E-5</v>
      </c>
      <c r="T45" s="88">
        <v>0</v>
      </c>
      <c r="U45" s="88">
        <f t="shared" si="1"/>
        <v>65</v>
      </c>
      <c r="V45" s="81">
        <f t="shared" si="2"/>
        <v>0.92</v>
      </c>
      <c r="W45" s="33" t="s">
        <v>82</v>
      </c>
    </row>
    <row r="46" spans="1:23" s="23" customFormat="1" ht="22.5" x14ac:dyDescent="0.25">
      <c r="A46" s="87">
        <f t="shared" si="3"/>
        <v>33</v>
      </c>
      <c r="B46" s="83" t="s">
        <v>149</v>
      </c>
      <c r="C46" s="93">
        <v>1</v>
      </c>
      <c r="D46" s="80">
        <v>15</v>
      </c>
      <c r="E46" s="92">
        <v>0.34307170699032985</v>
      </c>
      <c r="F46" s="80">
        <v>15</v>
      </c>
      <c r="G46" s="80">
        <v>0</v>
      </c>
      <c r="H46" s="80">
        <v>15</v>
      </c>
      <c r="I46" s="65">
        <v>97.207695043216418</v>
      </c>
      <c r="J46" s="80"/>
      <c r="K46" s="81">
        <v>98.926383483105056</v>
      </c>
      <c r="L46" s="80"/>
      <c r="M46" s="80">
        <v>0</v>
      </c>
      <c r="N46" s="80">
        <v>15</v>
      </c>
      <c r="O46" s="80">
        <v>0</v>
      </c>
      <c r="P46" s="80">
        <v>5</v>
      </c>
      <c r="Q46" s="82">
        <v>1.2814574056718814E-2</v>
      </c>
      <c r="R46" s="88">
        <v>0</v>
      </c>
      <c r="S46" s="89">
        <v>0</v>
      </c>
      <c r="T46" s="88">
        <v>0</v>
      </c>
      <c r="U46" s="88">
        <f t="shared" si="1"/>
        <v>65</v>
      </c>
      <c r="V46" s="81">
        <f t="shared" si="2"/>
        <v>0.92</v>
      </c>
      <c r="W46" s="33" t="s">
        <v>82</v>
      </c>
    </row>
    <row r="47" spans="1:23" s="23" customFormat="1" ht="22.5" x14ac:dyDescent="0.25">
      <c r="A47" s="87">
        <f t="shared" si="3"/>
        <v>34</v>
      </c>
      <c r="B47" s="83" t="s">
        <v>150</v>
      </c>
      <c r="C47" s="93">
        <v>1</v>
      </c>
      <c r="D47" s="80">
        <v>15</v>
      </c>
      <c r="E47" s="92">
        <v>3.6320965784094575E-4</v>
      </c>
      <c r="F47" s="80">
        <v>15</v>
      </c>
      <c r="G47" s="80">
        <v>0</v>
      </c>
      <c r="H47" s="80">
        <v>15</v>
      </c>
      <c r="I47" s="65">
        <v>99.963812163730921</v>
      </c>
      <c r="J47" s="80"/>
      <c r="K47" s="81">
        <v>99.993534333958578</v>
      </c>
      <c r="L47" s="80"/>
      <c r="M47" s="80">
        <v>1</v>
      </c>
      <c r="N47" s="80">
        <v>15</v>
      </c>
      <c r="O47" s="80">
        <v>0</v>
      </c>
      <c r="P47" s="80">
        <v>5</v>
      </c>
      <c r="Q47" s="82">
        <v>0.35197904870109675</v>
      </c>
      <c r="R47" s="88">
        <v>0</v>
      </c>
      <c r="S47" s="89">
        <v>0</v>
      </c>
      <c r="T47" s="88">
        <v>0</v>
      </c>
      <c r="U47" s="88">
        <f t="shared" si="1"/>
        <v>65</v>
      </c>
      <c r="V47" s="81">
        <f t="shared" si="2"/>
        <v>0.92</v>
      </c>
      <c r="W47" s="33" t="s">
        <v>82</v>
      </c>
    </row>
    <row r="48" spans="1:23" s="23" customFormat="1" ht="22.5" x14ac:dyDescent="0.25">
      <c r="A48" s="87">
        <f t="shared" si="3"/>
        <v>35</v>
      </c>
      <c r="B48" s="83" t="s">
        <v>151</v>
      </c>
      <c r="C48" s="93">
        <v>1</v>
      </c>
      <c r="D48" s="80">
        <v>15</v>
      </c>
      <c r="E48" s="92">
        <v>1.0174451505692183E-4</v>
      </c>
      <c r="F48" s="80">
        <v>15</v>
      </c>
      <c r="G48" s="80">
        <v>0</v>
      </c>
      <c r="H48" s="80">
        <v>15</v>
      </c>
      <c r="I48" s="65">
        <v>99.63499384773165</v>
      </c>
      <c r="J48" s="80"/>
      <c r="K48" s="81">
        <v>99.897910876270601</v>
      </c>
      <c r="L48" s="80"/>
      <c r="M48" s="80">
        <v>1</v>
      </c>
      <c r="N48" s="80">
        <v>15</v>
      </c>
      <c r="O48" s="80">
        <v>0</v>
      </c>
      <c r="P48" s="80">
        <v>5</v>
      </c>
      <c r="Q48" s="82">
        <v>0.50275178477283111</v>
      </c>
      <c r="R48" s="88">
        <v>0</v>
      </c>
      <c r="S48" s="89">
        <v>0.14411182641035708</v>
      </c>
      <c r="T48" s="88">
        <v>0</v>
      </c>
      <c r="U48" s="88">
        <f t="shared" si="1"/>
        <v>65</v>
      </c>
      <c r="V48" s="81">
        <f t="shared" si="2"/>
        <v>0.92</v>
      </c>
      <c r="W48" s="33" t="s">
        <v>82</v>
      </c>
    </row>
    <row r="49" spans="1:23" s="23" customFormat="1" ht="22.5" x14ac:dyDescent="0.25">
      <c r="A49" s="87">
        <f t="shared" si="3"/>
        <v>36</v>
      </c>
      <c r="B49" s="83" t="s">
        <v>152</v>
      </c>
      <c r="C49" s="93">
        <v>2</v>
      </c>
      <c r="D49" s="80">
        <v>15</v>
      </c>
      <c r="E49" s="92">
        <v>0.17406433991740161</v>
      </c>
      <c r="F49" s="80">
        <v>15</v>
      </c>
      <c r="G49" s="80">
        <v>0</v>
      </c>
      <c r="H49" s="80">
        <v>15</v>
      </c>
      <c r="I49" s="65">
        <v>99.999286497842704</v>
      </c>
      <c r="J49" s="80"/>
      <c r="K49" s="81">
        <v>99.433390901531382</v>
      </c>
      <c r="L49" s="80"/>
      <c r="M49" s="80">
        <v>0</v>
      </c>
      <c r="N49" s="80">
        <v>15</v>
      </c>
      <c r="O49" s="80">
        <v>0</v>
      </c>
      <c r="P49" s="80">
        <v>5</v>
      </c>
      <c r="Q49" s="82">
        <v>2.0406450589108824</v>
      </c>
      <c r="R49" s="88">
        <v>0</v>
      </c>
      <c r="S49" s="89">
        <v>0.44311129676730271</v>
      </c>
      <c r="T49" s="88">
        <v>0</v>
      </c>
      <c r="U49" s="88">
        <f t="shared" si="1"/>
        <v>65</v>
      </c>
      <c r="V49" s="81">
        <f t="shared" si="2"/>
        <v>0.92</v>
      </c>
      <c r="W49" s="33" t="s">
        <v>82</v>
      </c>
    </row>
    <row r="50" spans="1:23" s="23" customFormat="1" ht="22.5" x14ac:dyDescent="0.25">
      <c r="A50" s="87">
        <f t="shared" si="3"/>
        <v>37</v>
      </c>
      <c r="B50" s="83" t="s">
        <v>153</v>
      </c>
      <c r="C50" s="93">
        <v>2</v>
      </c>
      <c r="D50" s="80">
        <v>15</v>
      </c>
      <c r="E50" s="92">
        <v>0.12369112935288863</v>
      </c>
      <c r="F50" s="80">
        <v>15</v>
      </c>
      <c r="G50" s="80">
        <v>0</v>
      </c>
      <c r="H50" s="80">
        <v>15</v>
      </c>
      <c r="I50" s="65">
        <v>100.00003278447747</v>
      </c>
      <c r="J50" s="80"/>
      <c r="K50" s="81">
        <v>99.997278412434795</v>
      </c>
      <c r="L50" s="80"/>
      <c r="M50" s="80">
        <v>0</v>
      </c>
      <c r="N50" s="80">
        <v>15</v>
      </c>
      <c r="O50" s="80">
        <v>0</v>
      </c>
      <c r="P50" s="80">
        <v>5</v>
      </c>
      <c r="Q50" s="82">
        <v>0.56384127831280662</v>
      </c>
      <c r="R50" s="88">
        <v>0</v>
      </c>
      <c r="S50" s="89">
        <v>0</v>
      </c>
      <c r="T50" s="88">
        <v>0</v>
      </c>
      <c r="U50" s="88">
        <f t="shared" si="1"/>
        <v>65</v>
      </c>
      <c r="V50" s="81">
        <f t="shared" si="2"/>
        <v>0.92</v>
      </c>
      <c r="W50" s="33" t="s">
        <v>82</v>
      </c>
    </row>
    <row r="51" spans="1:23" s="23" customFormat="1" ht="22.5" x14ac:dyDescent="0.25">
      <c r="A51" s="87">
        <f t="shared" si="3"/>
        <v>38</v>
      </c>
      <c r="B51" s="86" t="s">
        <v>154</v>
      </c>
      <c r="C51" s="93">
        <v>1</v>
      </c>
      <c r="D51" s="80">
        <v>15</v>
      </c>
      <c r="E51" s="92">
        <v>0.44184722790257547</v>
      </c>
      <c r="F51" s="80">
        <v>15</v>
      </c>
      <c r="G51" s="80">
        <v>0</v>
      </c>
      <c r="H51" s="80">
        <v>15</v>
      </c>
      <c r="I51" s="65">
        <v>97.886455377511211</v>
      </c>
      <c r="J51" s="80"/>
      <c r="K51" s="81">
        <v>99.415788645058115</v>
      </c>
      <c r="L51" s="80"/>
      <c r="M51" s="80">
        <v>1</v>
      </c>
      <c r="N51" s="80">
        <v>15</v>
      </c>
      <c r="O51" s="80">
        <v>0</v>
      </c>
      <c r="P51" s="80">
        <v>5</v>
      </c>
      <c r="Q51" s="82">
        <v>0.20705418425600586</v>
      </c>
      <c r="R51" s="88">
        <v>0</v>
      </c>
      <c r="S51" s="89">
        <v>1.7790030682231849E-2</v>
      </c>
      <c r="T51" s="88">
        <v>0</v>
      </c>
      <c r="U51" s="88">
        <f t="shared" si="1"/>
        <v>65</v>
      </c>
      <c r="V51" s="81">
        <f t="shared" si="2"/>
        <v>0.92</v>
      </c>
      <c r="W51" s="33" t="s">
        <v>82</v>
      </c>
    </row>
    <row r="52" spans="1:23" s="23" customFormat="1" ht="22.5" x14ac:dyDescent="0.25">
      <c r="A52" s="87">
        <f t="shared" si="3"/>
        <v>39</v>
      </c>
      <c r="B52" s="83" t="s">
        <v>155</v>
      </c>
      <c r="C52" s="93">
        <v>2</v>
      </c>
      <c r="D52" s="80">
        <v>15</v>
      </c>
      <c r="E52" s="92">
        <v>3.2173187453165926</v>
      </c>
      <c r="F52" s="80">
        <v>15</v>
      </c>
      <c r="G52" s="80">
        <v>0</v>
      </c>
      <c r="H52" s="80">
        <v>15</v>
      </c>
      <c r="I52" s="65">
        <v>100.00005534573373</v>
      </c>
      <c r="J52" s="80"/>
      <c r="K52" s="81">
        <v>99.997076956714409</v>
      </c>
      <c r="L52" s="80"/>
      <c r="M52" s="80">
        <v>3</v>
      </c>
      <c r="N52" s="80">
        <v>0</v>
      </c>
      <c r="O52" s="80">
        <v>0</v>
      </c>
      <c r="P52" s="80">
        <v>5</v>
      </c>
      <c r="Q52" s="82">
        <v>0.47041541648061674</v>
      </c>
      <c r="R52" s="88">
        <v>0</v>
      </c>
      <c r="S52" s="89">
        <v>0</v>
      </c>
      <c r="T52" s="88">
        <v>0</v>
      </c>
      <c r="U52" s="88">
        <f t="shared" si="1"/>
        <v>50</v>
      </c>
      <c r="V52" s="81">
        <f t="shared" si="2"/>
        <v>0.7</v>
      </c>
      <c r="W52" s="33" t="s">
        <v>84</v>
      </c>
    </row>
    <row r="53" spans="1:23" s="23" customFormat="1" ht="22.5" x14ac:dyDescent="0.25">
      <c r="A53" s="87">
        <f t="shared" si="3"/>
        <v>40</v>
      </c>
      <c r="B53" s="83" t="s">
        <v>156</v>
      </c>
      <c r="C53" s="93">
        <v>1</v>
      </c>
      <c r="D53" s="80">
        <v>15</v>
      </c>
      <c r="E53" s="92">
        <v>0.52316690944487787</v>
      </c>
      <c r="F53" s="80">
        <v>15</v>
      </c>
      <c r="G53" s="80">
        <v>0</v>
      </c>
      <c r="H53" s="80">
        <v>15</v>
      </c>
      <c r="I53" s="65">
        <v>100.00003271690325</v>
      </c>
      <c r="J53" s="80"/>
      <c r="K53" s="81">
        <v>100</v>
      </c>
      <c r="L53" s="80"/>
      <c r="M53" s="80">
        <v>0</v>
      </c>
      <c r="N53" s="80">
        <v>15</v>
      </c>
      <c r="O53" s="80">
        <v>0</v>
      </c>
      <c r="P53" s="80">
        <v>5</v>
      </c>
      <c r="Q53" s="82">
        <v>0</v>
      </c>
      <c r="R53" s="88">
        <v>0</v>
      </c>
      <c r="S53" s="89">
        <v>0</v>
      </c>
      <c r="T53" s="88">
        <v>0</v>
      </c>
      <c r="U53" s="88">
        <f>D53+F53+H53+J53+L53+N53+P53-R53-T53</f>
        <v>65</v>
      </c>
      <c r="V53" s="81">
        <f t="shared" si="2"/>
        <v>0.92</v>
      </c>
      <c r="W53" s="33" t="s">
        <v>82</v>
      </c>
    </row>
    <row r="54" spans="1:23" s="23" customFormat="1" ht="22.5" x14ac:dyDescent="0.25">
      <c r="A54" s="87">
        <f t="shared" si="3"/>
        <v>41</v>
      </c>
      <c r="B54" s="90" t="s">
        <v>157</v>
      </c>
      <c r="C54" s="93">
        <v>0</v>
      </c>
      <c r="D54" s="80">
        <v>15</v>
      </c>
      <c r="E54" s="92">
        <v>0</v>
      </c>
      <c r="F54" s="80">
        <v>15</v>
      </c>
      <c r="G54" s="80">
        <v>0</v>
      </c>
      <c r="H54" s="80">
        <v>15</v>
      </c>
      <c r="I54" s="65">
        <v>99.276865408895233</v>
      </c>
      <c r="J54" s="80"/>
      <c r="K54" s="81">
        <v>98.956235253636009</v>
      </c>
      <c r="L54" s="80"/>
      <c r="M54" s="80">
        <v>3</v>
      </c>
      <c r="N54" s="80">
        <v>0</v>
      </c>
      <c r="O54" s="80">
        <v>0</v>
      </c>
      <c r="P54" s="80">
        <v>5</v>
      </c>
      <c r="Q54" s="82">
        <v>0.18738931776544837</v>
      </c>
      <c r="R54" s="88">
        <v>0</v>
      </c>
      <c r="S54" s="89">
        <v>0.63428053215054925</v>
      </c>
      <c r="T54" s="88">
        <v>0</v>
      </c>
      <c r="U54" s="88">
        <f t="shared" si="1"/>
        <v>50</v>
      </c>
      <c r="V54" s="81">
        <f>ROUND(U54/71,2)</f>
        <v>0.7</v>
      </c>
      <c r="W54" s="33" t="s">
        <v>84</v>
      </c>
    </row>
    <row r="55" spans="1:23" s="23" customFormat="1" ht="22.5" x14ac:dyDescent="0.25">
      <c r="A55" s="87">
        <f t="shared" si="3"/>
        <v>42</v>
      </c>
      <c r="B55" s="83" t="s">
        <v>158</v>
      </c>
      <c r="C55" s="93">
        <v>1</v>
      </c>
      <c r="D55" s="80">
        <v>15</v>
      </c>
      <c r="E55" s="92">
        <v>1.3205469003102863E-2</v>
      </c>
      <c r="F55" s="80">
        <v>15</v>
      </c>
      <c r="G55" s="80">
        <v>0</v>
      </c>
      <c r="H55" s="80">
        <v>15</v>
      </c>
      <c r="I55" s="65">
        <v>99.999835583374846</v>
      </c>
      <c r="J55" s="80"/>
      <c r="K55" s="81">
        <v>99.690337728693223</v>
      </c>
      <c r="L55" s="80"/>
      <c r="M55" s="80">
        <v>2</v>
      </c>
      <c r="N55" s="80">
        <v>5</v>
      </c>
      <c r="O55" s="80">
        <v>0</v>
      </c>
      <c r="P55" s="80">
        <v>5</v>
      </c>
      <c r="Q55" s="82">
        <v>0.42532360642447081</v>
      </c>
      <c r="R55" s="88">
        <v>0</v>
      </c>
      <c r="S55" s="89">
        <v>7.2472878625834888E-2</v>
      </c>
      <c r="T55" s="88">
        <v>0</v>
      </c>
      <c r="U55" s="88">
        <f>D55+F55+H55+J55+L55+N55+P55-R55-T55</f>
        <v>55</v>
      </c>
      <c r="V55" s="81">
        <f t="shared" si="2"/>
        <v>0.77</v>
      </c>
      <c r="W55" s="33" t="s">
        <v>81</v>
      </c>
    </row>
    <row r="56" spans="1:23" s="23" customFormat="1" ht="22.5" x14ac:dyDescent="0.25">
      <c r="A56" s="87">
        <f t="shared" si="3"/>
        <v>43</v>
      </c>
      <c r="B56" s="83" t="s">
        <v>159</v>
      </c>
      <c r="C56" s="93">
        <v>0</v>
      </c>
      <c r="D56" s="80">
        <v>15</v>
      </c>
      <c r="E56" s="92">
        <v>0</v>
      </c>
      <c r="F56" s="80">
        <v>15</v>
      </c>
      <c r="G56" s="80">
        <v>0</v>
      </c>
      <c r="H56" s="80">
        <v>15</v>
      </c>
      <c r="I56" s="65">
        <v>99.998117983984443</v>
      </c>
      <c r="J56" s="80"/>
      <c r="K56" s="81">
        <v>99.748348065539886</v>
      </c>
      <c r="L56" s="80"/>
      <c r="M56" s="80">
        <v>0</v>
      </c>
      <c r="N56" s="80">
        <v>15</v>
      </c>
      <c r="O56" s="80">
        <v>0</v>
      </c>
      <c r="P56" s="80">
        <v>5</v>
      </c>
      <c r="Q56" s="82">
        <v>2.2070500227834247</v>
      </c>
      <c r="R56" s="88">
        <v>0</v>
      </c>
      <c r="S56" s="89">
        <v>7.0371260926038286E-3</v>
      </c>
      <c r="T56" s="88">
        <v>0</v>
      </c>
      <c r="U56" s="88">
        <f t="shared" si="1"/>
        <v>65</v>
      </c>
      <c r="V56" s="81">
        <f t="shared" si="2"/>
        <v>0.92</v>
      </c>
      <c r="W56" s="33" t="s">
        <v>82</v>
      </c>
    </row>
    <row r="57" spans="1:23" s="23" customFormat="1" ht="33.75" x14ac:dyDescent="0.25">
      <c r="A57" s="87">
        <f t="shared" si="3"/>
        <v>44</v>
      </c>
      <c r="B57" s="85" t="s">
        <v>160</v>
      </c>
      <c r="C57" s="93">
        <v>2</v>
      </c>
      <c r="D57" s="80">
        <v>15</v>
      </c>
      <c r="E57" s="92">
        <v>0.60499450725658566</v>
      </c>
      <c r="F57" s="80">
        <v>15</v>
      </c>
      <c r="G57" s="80">
        <v>0</v>
      </c>
      <c r="H57" s="80">
        <v>15</v>
      </c>
      <c r="I57" s="65">
        <v>99.594739848399598</v>
      </c>
      <c r="J57" s="80"/>
      <c r="K57" s="81">
        <v>99.566219796851215</v>
      </c>
      <c r="L57" s="80"/>
      <c r="M57" s="80">
        <v>1</v>
      </c>
      <c r="N57" s="80">
        <v>15</v>
      </c>
      <c r="O57" s="80">
        <v>0</v>
      </c>
      <c r="P57" s="80">
        <v>5</v>
      </c>
      <c r="Q57" s="82">
        <v>0.97390592926851183</v>
      </c>
      <c r="R57" s="88">
        <v>0</v>
      </c>
      <c r="S57" s="89">
        <v>0</v>
      </c>
      <c r="T57" s="88">
        <v>0</v>
      </c>
      <c r="U57" s="88">
        <f t="shared" si="1"/>
        <v>65</v>
      </c>
      <c r="V57" s="81">
        <f t="shared" si="2"/>
        <v>0.92</v>
      </c>
      <c r="W57" s="33" t="s">
        <v>82</v>
      </c>
    </row>
    <row r="58" spans="1:23" s="23" customFormat="1" ht="22.5" x14ac:dyDescent="0.25">
      <c r="A58" s="87">
        <f t="shared" si="3"/>
        <v>45</v>
      </c>
      <c r="B58" s="83" t="s">
        <v>161</v>
      </c>
      <c r="C58" s="93">
        <v>1</v>
      </c>
      <c r="D58" s="80">
        <v>15</v>
      </c>
      <c r="E58" s="92">
        <v>0.45404435468492049</v>
      </c>
      <c r="F58" s="80">
        <v>15</v>
      </c>
      <c r="G58" s="80">
        <v>0</v>
      </c>
      <c r="H58" s="80">
        <v>15</v>
      </c>
      <c r="I58" s="65">
        <v>99.80964297815413</v>
      </c>
      <c r="J58" s="80"/>
      <c r="K58" s="81">
        <v>99.933748241816431</v>
      </c>
      <c r="L58" s="80"/>
      <c r="M58" s="80">
        <v>0</v>
      </c>
      <c r="N58" s="80">
        <v>15</v>
      </c>
      <c r="O58" s="80">
        <v>0</v>
      </c>
      <c r="P58" s="80">
        <v>5</v>
      </c>
      <c r="Q58" s="82">
        <v>0.11888525247127971</v>
      </c>
      <c r="R58" s="88">
        <v>0</v>
      </c>
      <c r="S58" s="89">
        <v>0</v>
      </c>
      <c r="T58" s="88">
        <v>0</v>
      </c>
      <c r="U58" s="88">
        <f>D58+F58+H58+J58+L58+N58+P58-R58-T58</f>
        <v>65</v>
      </c>
      <c r="V58" s="81">
        <f t="shared" si="2"/>
        <v>0.92</v>
      </c>
      <c r="W58" s="33" t="s">
        <v>82</v>
      </c>
    </row>
    <row r="59" spans="1:23" s="23" customFormat="1" ht="22.5" x14ac:dyDescent="0.25">
      <c r="A59" s="87">
        <f t="shared" si="3"/>
        <v>46</v>
      </c>
      <c r="B59" s="83" t="s">
        <v>162</v>
      </c>
      <c r="C59" s="93">
        <v>0</v>
      </c>
      <c r="D59" s="80">
        <v>15</v>
      </c>
      <c r="E59" s="92">
        <v>0</v>
      </c>
      <c r="F59" s="80">
        <v>15</v>
      </c>
      <c r="G59" s="80">
        <v>0</v>
      </c>
      <c r="H59" s="80">
        <v>15</v>
      </c>
      <c r="I59" s="65">
        <v>99.878458130185791</v>
      </c>
      <c r="J59" s="80"/>
      <c r="K59" s="81">
        <v>99.95288767334732</v>
      </c>
      <c r="L59" s="80"/>
      <c r="M59" s="80">
        <v>0</v>
      </c>
      <c r="N59" s="80">
        <v>15</v>
      </c>
      <c r="O59" s="80">
        <v>0</v>
      </c>
      <c r="P59" s="80">
        <v>5</v>
      </c>
      <c r="Q59" s="82">
        <v>0</v>
      </c>
      <c r="R59" s="88">
        <v>0</v>
      </c>
      <c r="S59" s="89">
        <v>0</v>
      </c>
      <c r="T59" s="88">
        <v>0</v>
      </c>
      <c r="U59" s="88">
        <f t="shared" si="1"/>
        <v>65</v>
      </c>
      <c r="V59" s="81">
        <f t="shared" si="2"/>
        <v>0.92</v>
      </c>
      <c r="W59" s="33" t="s">
        <v>82</v>
      </c>
    </row>
    <row r="60" spans="1:23" s="23" customFormat="1" ht="22.5" x14ac:dyDescent="0.25">
      <c r="A60" s="87">
        <f t="shared" si="3"/>
        <v>47</v>
      </c>
      <c r="B60" s="83" t="s">
        <v>163</v>
      </c>
      <c r="C60" s="93">
        <v>2</v>
      </c>
      <c r="D60" s="80">
        <v>15</v>
      </c>
      <c r="E60" s="92">
        <v>0.56299647302034683</v>
      </c>
      <c r="F60" s="80">
        <v>15</v>
      </c>
      <c r="G60" s="80">
        <v>0</v>
      </c>
      <c r="H60" s="80">
        <v>15</v>
      </c>
      <c r="I60" s="65">
        <v>100.00009483736815</v>
      </c>
      <c r="J60" s="80"/>
      <c r="K60" s="81">
        <v>99.990248891906731</v>
      </c>
      <c r="L60" s="80"/>
      <c r="M60" s="80">
        <v>0</v>
      </c>
      <c r="N60" s="80">
        <v>15</v>
      </c>
      <c r="O60" s="80">
        <v>0</v>
      </c>
      <c r="P60" s="80">
        <v>5</v>
      </c>
      <c r="Q60" s="82">
        <v>1.2011845135046737</v>
      </c>
      <c r="R60" s="88">
        <v>0</v>
      </c>
      <c r="S60" s="89">
        <v>7.8395665398119565E-3</v>
      </c>
      <c r="T60" s="88">
        <v>0</v>
      </c>
      <c r="U60" s="88">
        <f t="shared" si="1"/>
        <v>65</v>
      </c>
      <c r="V60" s="81">
        <f t="shared" si="2"/>
        <v>0.92</v>
      </c>
      <c r="W60" s="33" t="s">
        <v>82</v>
      </c>
    </row>
    <row r="61" spans="1:23" s="23" customFormat="1" ht="33.75" x14ac:dyDescent="0.25">
      <c r="A61" s="87">
        <f t="shared" si="3"/>
        <v>48</v>
      </c>
      <c r="B61" s="83" t="s">
        <v>164</v>
      </c>
      <c r="C61" s="93">
        <v>1</v>
      </c>
      <c r="D61" s="80">
        <v>15</v>
      </c>
      <c r="E61" s="92">
        <v>0.98700868101551864</v>
      </c>
      <c r="F61" s="80">
        <v>15</v>
      </c>
      <c r="G61" s="80">
        <v>0</v>
      </c>
      <c r="H61" s="80">
        <v>15</v>
      </c>
      <c r="I61" s="65">
        <v>100.00022135136271</v>
      </c>
      <c r="J61" s="80"/>
      <c r="K61" s="81">
        <v>99.993032175660488</v>
      </c>
      <c r="L61" s="80"/>
      <c r="M61" s="80">
        <v>2</v>
      </c>
      <c r="N61" s="80">
        <v>5</v>
      </c>
      <c r="O61" s="80">
        <v>0</v>
      </c>
      <c r="P61" s="80">
        <v>5</v>
      </c>
      <c r="Q61" s="82">
        <v>0.86268087356199141</v>
      </c>
      <c r="R61" s="88">
        <v>0</v>
      </c>
      <c r="S61" s="89">
        <v>0</v>
      </c>
      <c r="T61" s="88">
        <v>0</v>
      </c>
      <c r="U61" s="88">
        <f>D61+F61+H61+J61+L61+N61+P61-R61-T61</f>
        <v>55</v>
      </c>
      <c r="V61" s="81">
        <f t="shared" si="2"/>
        <v>0.77</v>
      </c>
      <c r="W61" s="33" t="s">
        <v>81</v>
      </c>
    </row>
    <row r="62" spans="1:23" s="23" customFormat="1" ht="22.5" x14ac:dyDescent="0.25">
      <c r="A62" s="87">
        <f t="shared" si="3"/>
        <v>49</v>
      </c>
      <c r="B62" s="83" t="s">
        <v>165</v>
      </c>
      <c r="C62" s="93">
        <v>2</v>
      </c>
      <c r="D62" s="80">
        <v>15</v>
      </c>
      <c r="E62" s="92">
        <v>0.84917291133214845</v>
      </c>
      <c r="F62" s="80">
        <v>15</v>
      </c>
      <c r="G62" s="80">
        <v>0</v>
      </c>
      <c r="H62" s="80">
        <v>15</v>
      </c>
      <c r="I62" s="65">
        <v>99.044851717799503</v>
      </c>
      <c r="J62" s="80"/>
      <c r="K62" s="81">
        <v>99.653139230565486</v>
      </c>
      <c r="L62" s="80"/>
      <c r="M62" s="80">
        <v>2</v>
      </c>
      <c r="N62" s="80">
        <v>5</v>
      </c>
      <c r="O62" s="80">
        <v>0</v>
      </c>
      <c r="P62" s="80">
        <v>5</v>
      </c>
      <c r="Q62" s="82">
        <v>0.71483532747374257</v>
      </c>
      <c r="R62" s="88">
        <v>0</v>
      </c>
      <c r="S62" s="89">
        <v>0</v>
      </c>
      <c r="T62" s="88">
        <v>0</v>
      </c>
      <c r="U62" s="88">
        <f t="shared" si="1"/>
        <v>55</v>
      </c>
      <c r="V62" s="81">
        <f t="shared" si="2"/>
        <v>0.77</v>
      </c>
      <c r="W62" s="33" t="s">
        <v>81</v>
      </c>
    </row>
    <row r="63" spans="1:23" s="23" customFormat="1" ht="22.5" x14ac:dyDescent="0.25">
      <c r="A63" s="87">
        <f t="shared" si="3"/>
        <v>50</v>
      </c>
      <c r="B63" s="83" t="s">
        <v>166</v>
      </c>
      <c r="C63" s="93">
        <v>2</v>
      </c>
      <c r="D63" s="80">
        <v>15</v>
      </c>
      <c r="E63" s="92">
        <v>1.1937457797314524E-2</v>
      </c>
      <c r="F63" s="80">
        <v>15</v>
      </c>
      <c r="G63" s="80">
        <v>0</v>
      </c>
      <c r="H63" s="80">
        <v>15</v>
      </c>
      <c r="I63" s="65">
        <v>99.99663323253948</v>
      </c>
      <c r="J63" s="80"/>
      <c r="K63" s="81">
        <v>99.998312410239421</v>
      </c>
      <c r="L63" s="80"/>
      <c r="M63" s="80">
        <v>1</v>
      </c>
      <c r="N63" s="80">
        <v>15</v>
      </c>
      <c r="O63" s="80">
        <v>0</v>
      </c>
      <c r="P63" s="80">
        <v>5</v>
      </c>
      <c r="Q63" s="82">
        <v>1.1237263640515067</v>
      </c>
      <c r="R63" s="88">
        <v>0</v>
      </c>
      <c r="S63" s="89">
        <v>0</v>
      </c>
      <c r="T63" s="88">
        <v>0</v>
      </c>
      <c r="U63" s="88">
        <f t="shared" si="1"/>
        <v>65</v>
      </c>
      <c r="V63" s="81">
        <f t="shared" si="2"/>
        <v>0.92</v>
      </c>
      <c r="W63" s="33" t="s">
        <v>82</v>
      </c>
    </row>
    <row r="64" spans="1:23" s="23" customFormat="1" ht="22.5" x14ac:dyDescent="0.25">
      <c r="A64" s="87">
        <f t="shared" si="3"/>
        <v>51</v>
      </c>
      <c r="B64" s="86" t="s">
        <v>167</v>
      </c>
      <c r="C64" s="93">
        <v>0</v>
      </c>
      <c r="D64" s="80">
        <v>15</v>
      </c>
      <c r="E64" s="92">
        <v>0</v>
      </c>
      <c r="F64" s="80">
        <v>15</v>
      </c>
      <c r="G64" s="80">
        <v>0</v>
      </c>
      <c r="H64" s="80">
        <v>15</v>
      </c>
      <c r="I64" s="65">
        <v>99.977480894561609</v>
      </c>
      <c r="J64" s="80"/>
      <c r="K64" s="81">
        <v>99.939751233427813</v>
      </c>
      <c r="L64" s="80"/>
      <c r="M64" s="80">
        <v>1</v>
      </c>
      <c r="N64" s="80">
        <v>15</v>
      </c>
      <c r="O64" s="80">
        <v>0</v>
      </c>
      <c r="P64" s="80">
        <v>5</v>
      </c>
      <c r="Q64" s="82">
        <v>0.34299808751616145</v>
      </c>
      <c r="R64" s="88">
        <v>0</v>
      </c>
      <c r="S64" s="89">
        <v>1.4193362836157256E-2</v>
      </c>
      <c r="T64" s="88">
        <v>0</v>
      </c>
      <c r="U64" s="88">
        <f t="shared" si="1"/>
        <v>65</v>
      </c>
      <c r="V64" s="81">
        <f t="shared" si="2"/>
        <v>0.92</v>
      </c>
      <c r="W64" s="33" t="s">
        <v>82</v>
      </c>
    </row>
    <row r="65" spans="1:23" s="23" customFormat="1" ht="22.5" x14ac:dyDescent="0.25">
      <c r="A65" s="87">
        <f t="shared" si="3"/>
        <v>52</v>
      </c>
      <c r="B65" s="86" t="s">
        <v>168</v>
      </c>
      <c r="C65" s="93">
        <v>2</v>
      </c>
      <c r="D65" s="80">
        <v>15</v>
      </c>
      <c r="E65" s="92">
        <v>0.28255299229010666</v>
      </c>
      <c r="F65" s="80">
        <v>15</v>
      </c>
      <c r="G65" s="80">
        <v>0</v>
      </c>
      <c r="H65" s="80">
        <v>15</v>
      </c>
      <c r="I65" s="65">
        <v>99.164117023676695</v>
      </c>
      <c r="J65" s="80"/>
      <c r="K65" s="81">
        <v>99.597478108213167</v>
      </c>
      <c r="L65" s="80"/>
      <c r="M65" s="80">
        <v>0</v>
      </c>
      <c r="N65" s="80">
        <v>15</v>
      </c>
      <c r="O65" s="80">
        <v>0</v>
      </c>
      <c r="P65" s="80">
        <v>5</v>
      </c>
      <c r="Q65" s="82">
        <v>3.745442537050804E-2</v>
      </c>
      <c r="R65" s="88">
        <v>0</v>
      </c>
      <c r="S65" s="89">
        <v>0</v>
      </c>
      <c r="T65" s="88">
        <v>0</v>
      </c>
      <c r="U65" s="88">
        <f t="shared" si="1"/>
        <v>65</v>
      </c>
      <c r="V65" s="81">
        <f t="shared" si="2"/>
        <v>0.92</v>
      </c>
      <c r="W65" s="33" t="s">
        <v>82</v>
      </c>
    </row>
    <row r="66" spans="1:23" s="23" customFormat="1" ht="22.5" x14ac:dyDescent="0.25">
      <c r="A66" s="87">
        <f t="shared" si="3"/>
        <v>53</v>
      </c>
      <c r="B66" s="83" t="s">
        <v>169</v>
      </c>
      <c r="C66" s="93">
        <v>1</v>
      </c>
      <c r="D66" s="80">
        <v>15</v>
      </c>
      <c r="E66" s="92">
        <v>7.5374135914716145E-2</v>
      </c>
      <c r="F66" s="80">
        <v>15</v>
      </c>
      <c r="G66" s="80">
        <v>0</v>
      </c>
      <c r="H66" s="80">
        <v>15</v>
      </c>
      <c r="I66" s="65">
        <v>100.00001108069299</v>
      </c>
      <c r="J66" s="80"/>
      <c r="K66" s="81">
        <v>99.887070645443615</v>
      </c>
      <c r="L66" s="80"/>
      <c r="M66" s="80">
        <v>0</v>
      </c>
      <c r="N66" s="80">
        <v>15</v>
      </c>
      <c r="O66" s="80">
        <v>0</v>
      </c>
      <c r="P66" s="80">
        <v>5</v>
      </c>
      <c r="Q66" s="82">
        <v>0.13851505013456786</v>
      </c>
      <c r="R66" s="88">
        <v>0</v>
      </c>
      <c r="S66" s="89">
        <v>0</v>
      </c>
      <c r="T66" s="88">
        <v>0</v>
      </c>
      <c r="U66" s="88">
        <f t="shared" si="1"/>
        <v>65</v>
      </c>
      <c r="V66" s="81">
        <f t="shared" si="2"/>
        <v>0.92</v>
      </c>
      <c r="W66" s="33" t="s">
        <v>82</v>
      </c>
    </row>
    <row r="67" spans="1:23" s="23" customFormat="1" ht="22.5" x14ac:dyDescent="0.25">
      <c r="A67" s="87">
        <f t="shared" si="3"/>
        <v>54</v>
      </c>
      <c r="B67" s="85" t="s">
        <v>170</v>
      </c>
      <c r="C67" s="93">
        <v>1</v>
      </c>
      <c r="D67" s="80">
        <v>15</v>
      </c>
      <c r="E67" s="92">
        <v>0.45708140659617552</v>
      </c>
      <c r="F67" s="80">
        <v>15</v>
      </c>
      <c r="G67" s="80">
        <v>0</v>
      </c>
      <c r="H67" s="80">
        <v>15</v>
      </c>
      <c r="I67" s="65">
        <v>99.999830658773888</v>
      </c>
      <c r="J67" s="80"/>
      <c r="K67" s="81">
        <v>99.838409015905142</v>
      </c>
      <c r="L67" s="80"/>
      <c r="M67" s="80">
        <v>0</v>
      </c>
      <c r="N67" s="80">
        <v>15</v>
      </c>
      <c r="O67" s="80">
        <v>2</v>
      </c>
      <c r="P67" s="80">
        <v>-5</v>
      </c>
      <c r="Q67" s="82">
        <v>0.12877464951246897</v>
      </c>
      <c r="R67" s="88">
        <v>0</v>
      </c>
      <c r="S67" s="89">
        <v>0.12494722887915979</v>
      </c>
      <c r="T67" s="88">
        <v>0</v>
      </c>
      <c r="U67" s="88">
        <f t="shared" si="1"/>
        <v>55</v>
      </c>
      <c r="V67" s="81">
        <f t="shared" si="2"/>
        <v>0.77</v>
      </c>
      <c r="W67" s="33" t="s">
        <v>81</v>
      </c>
    </row>
    <row r="68" spans="1:23" s="23" customFormat="1" ht="22.5" x14ac:dyDescent="0.25">
      <c r="A68" s="87">
        <f t="shared" si="3"/>
        <v>55</v>
      </c>
      <c r="B68" s="83" t="s">
        <v>171</v>
      </c>
      <c r="C68" s="93">
        <v>0</v>
      </c>
      <c r="D68" s="80">
        <v>15</v>
      </c>
      <c r="E68" s="92">
        <v>0</v>
      </c>
      <c r="F68" s="80">
        <v>15</v>
      </c>
      <c r="G68" s="80">
        <v>0</v>
      </c>
      <c r="H68" s="80">
        <v>15</v>
      </c>
      <c r="I68" s="65">
        <v>100.00004907965825</v>
      </c>
      <c r="J68" s="80"/>
      <c r="K68" s="81">
        <v>99.999948070671167</v>
      </c>
      <c r="L68" s="80"/>
      <c r="M68" s="80">
        <v>3</v>
      </c>
      <c r="N68" s="80">
        <v>0</v>
      </c>
      <c r="O68" s="80">
        <v>0</v>
      </c>
      <c r="P68" s="80">
        <v>5</v>
      </c>
      <c r="Q68" s="82">
        <v>0.17501748821381624</v>
      </c>
      <c r="R68" s="88">
        <v>0</v>
      </c>
      <c r="S68" s="89">
        <v>0</v>
      </c>
      <c r="T68" s="88">
        <v>0</v>
      </c>
      <c r="U68" s="88">
        <f>D68+F68+H68+J68+L68+N68+P68-R68-T68</f>
        <v>50</v>
      </c>
      <c r="V68" s="81">
        <f t="shared" si="2"/>
        <v>0.7</v>
      </c>
      <c r="W68" s="33" t="s">
        <v>84</v>
      </c>
    </row>
    <row r="69" spans="1:23" s="23" customFormat="1" ht="22.5" x14ac:dyDescent="0.25">
      <c r="A69" s="87">
        <f t="shared" si="3"/>
        <v>56</v>
      </c>
      <c r="B69" s="83" t="s">
        <v>172</v>
      </c>
      <c r="C69" s="93">
        <v>0</v>
      </c>
      <c r="D69" s="80">
        <v>15</v>
      </c>
      <c r="E69" s="92">
        <v>0</v>
      </c>
      <c r="F69" s="80">
        <v>15</v>
      </c>
      <c r="G69" s="80">
        <v>0</v>
      </c>
      <c r="H69" s="80">
        <v>15</v>
      </c>
      <c r="I69" s="65">
        <v>100.00001382577233</v>
      </c>
      <c r="J69" s="80"/>
      <c r="K69" s="81">
        <v>99.713978714039825</v>
      </c>
      <c r="L69" s="80"/>
      <c r="M69" s="80">
        <v>0</v>
      </c>
      <c r="N69" s="80">
        <v>15</v>
      </c>
      <c r="O69" s="80">
        <v>0</v>
      </c>
      <c r="P69" s="80">
        <v>5</v>
      </c>
      <c r="Q69" s="82">
        <v>1.4703281178882235</v>
      </c>
      <c r="R69" s="88">
        <v>0</v>
      </c>
      <c r="S69" s="89">
        <v>0</v>
      </c>
      <c r="T69" s="88">
        <v>0</v>
      </c>
      <c r="U69" s="88">
        <f t="shared" si="1"/>
        <v>65</v>
      </c>
      <c r="V69" s="81">
        <f t="shared" si="2"/>
        <v>0.92</v>
      </c>
      <c r="W69" s="33" t="s">
        <v>82</v>
      </c>
    </row>
    <row r="70" spans="1:23" s="23" customFormat="1" ht="22.5" x14ac:dyDescent="0.25">
      <c r="A70" s="87">
        <f t="shared" si="3"/>
        <v>57</v>
      </c>
      <c r="B70" s="83" t="s">
        <v>173</v>
      </c>
      <c r="C70" s="93">
        <v>0</v>
      </c>
      <c r="D70" s="80">
        <v>15</v>
      </c>
      <c r="E70" s="92">
        <v>0</v>
      </c>
      <c r="F70" s="80">
        <v>15</v>
      </c>
      <c r="G70" s="80">
        <v>0</v>
      </c>
      <c r="H70" s="80">
        <v>15</v>
      </c>
      <c r="I70" s="65">
        <v>99.697037025797044</v>
      </c>
      <c r="J70" s="80"/>
      <c r="K70" s="81">
        <v>99.813808820863713</v>
      </c>
      <c r="L70" s="80"/>
      <c r="M70" s="80">
        <v>1</v>
      </c>
      <c r="N70" s="80">
        <v>15</v>
      </c>
      <c r="O70" s="80">
        <v>0</v>
      </c>
      <c r="P70" s="80">
        <v>5</v>
      </c>
      <c r="Q70" s="82">
        <v>0.2311223979749932</v>
      </c>
      <c r="R70" s="88">
        <v>0</v>
      </c>
      <c r="S70" s="89">
        <v>5.6345104192476354E-3</v>
      </c>
      <c r="T70" s="88">
        <v>0</v>
      </c>
      <c r="U70" s="88">
        <f t="shared" si="1"/>
        <v>65</v>
      </c>
      <c r="V70" s="81">
        <f t="shared" si="2"/>
        <v>0.92</v>
      </c>
      <c r="W70" s="33" t="s">
        <v>82</v>
      </c>
    </row>
    <row r="71" spans="1:23" s="23" customFormat="1" ht="22.5" x14ac:dyDescent="0.25">
      <c r="A71" s="87">
        <f t="shared" si="3"/>
        <v>58</v>
      </c>
      <c r="B71" s="83" t="s">
        <v>174</v>
      </c>
      <c r="C71" s="93">
        <v>2</v>
      </c>
      <c r="D71" s="80">
        <v>15</v>
      </c>
      <c r="E71" s="92">
        <v>0.35058809855476175</v>
      </c>
      <c r="F71" s="80">
        <v>15</v>
      </c>
      <c r="G71" s="80">
        <v>0</v>
      </c>
      <c r="H71" s="80">
        <v>15</v>
      </c>
      <c r="I71" s="65">
        <v>99.238134161212685</v>
      </c>
      <c r="J71" s="80"/>
      <c r="K71" s="81">
        <v>99.785520256806819</v>
      </c>
      <c r="L71" s="80"/>
      <c r="M71" s="80">
        <v>3</v>
      </c>
      <c r="N71" s="80">
        <v>0</v>
      </c>
      <c r="O71" s="80">
        <v>0</v>
      </c>
      <c r="P71" s="80">
        <v>5</v>
      </c>
      <c r="Q71" s="82">
        <v>0.27066619830951194</v>
      </c>
      <c r="R71" s="88">
        <v>0</v>
      </c>
      <c r="S71" s="89">
        <v>0</v>
      </c>
      <c r="T71" s="88">
        <v>0</v>
      </c>
      <c r="U71" s="88">
        <f t="shared" si="1"/>
        <v>50</v>
      </c>
      <c r="V71" s="81">
        <f t="shared" si="2"/>
        <v>0.7</v>
      </c>
      <c r="W71" s="33" t="s">
        <v>84</v>
      </c>
    </row>
    <row r="72" spans="1:23" s="23" customFormat="1" ht="22.5" x14ac:dyDescent="0.25">
      <c r="A72" s="87">
        <f t="shared" si="3"/>
        <v>59</v>
      </c>
      <c r="B72" s="83" t="s">
        <v>175</v>
      </c>
      <c r="C72" s="93">
        <v>0</v>
      </c>
      <c r="D72" s="80">
        <v>15</v>
      </c>
      <c r="E72" s="92">
        <v>0</v>
      </c>
      <c r="F72" s="80">
        <v>15</v>
      </c>
      <c r="G72" s="80">
        <v>0</v>
      </c>
      <c r="H72" s="80">
        <v>15</v>
      </c>
      <c r="I72" s="65">
        <v>99.798762491030828</v>
      </c>
      <c r="J72" s="80"/>
      <c r="K72" s="81">
        <v>99.882413049441581</v>
      </c>
      <c r="L72" s="80"/>
      <c r="M72" s="80">
        <v>1</v>
      </c>
      <c r="N72" s="80">
        <v>15</v>
      </c>
      <c r="O72" s="80">
        <v>0</v>
      </c>
      <c r="P72" s="80">
        <v>5</v>
      </c>
      <c r="Q72" s="82">
        <v>0.2302665644429556</v>
      </c>
      <c r="R72" s="88">
        <v>0</v>
      </c>
      <c r="S72" s="89">
        <v>1.2798839557774503E-2</v>
      </c>
      <c r="T72" s="88">
        <v>0</v>
      </c>
      <c r="U72" s="88">
        <f t="shared" si="1"/>
        <v>65</v>
      </c>
      <c r="V72" s="81">
        <f t="shared" si="2"/>
        <v>0.92</v>
      </c>
      <c r="W72" s="33" t="s">
        <v>82</v>
      </c>
    </row>
    <row r="73" spans="1:23" s="23" customFormat="1" ht="22.5" x14ac:dyDescent="0.25">
      <c r="A73" s="87">
        <f t="shared" si="3"/>
        <v>60</v>
      </c>
      <c r="B73" s="83" t="s">
        <v>176</v>
      </c>
      <c r="C73" s="93">
        <v>0</v>
      </c>
      <c r="D73" s="80">
        <v>15</v>
      </c>
      <c r="E73" s="92">
        <v>0</v>
      </c>
      <c r="F73" s="80">
        <v>15</v>
      </c>
      <c r="G73" s="80">
        <v>0</v>
      </c>
      <c r="H73" s="80">
        <v>15</v>
      </c>
      <c r="I73" s="65">
        <v>99.999968015034952</v>
      </c>
      <c r="J73" s="80"/>
      <c r="K73" s="81">
        <v>99.851238580198924</v>
      </c>
      <c r="L73" s="80"/>
      <c r="M73" s="80">
        <v>1</v>
      </c>
      <c r="N73" s="80">
        <v>15</v>
      </c>
      <c r="O73" s="80">
        <v>0</v>
      </c>
      <c r="P73" s="80">
        <v>5</v>
      </c>
      <c r="Q73" s="82">
        <v>0.11616027115361337</v>
      </c>
      <c r="R73" s="88">
        <v>0</v>
      </c>
      <c r="S73" s="89">
        <v>2.5880775221566607E-2</v>
      </c>
      <c r="T73" s="88">
        <v>0</v>
      </c>
      <c r="U73" s="88">
        <f t="shared" si="1"/>
        <v>65</v>
      </c>
      <c r="V73" s="81">
        <f t="shared" si="2"/>
        <v>0.92</v>
      </c>
      <c r="W73" s="33" t="s">
        <v>82</v>
      </c>
    </row>
    <row r="74" spans="1:23" s="23" customFormat="1" ht="22.5" x14ac:dyDescent="0.25">
      <c r="A74" s="87">
        <f t="shared" si="3"/>
        <v>61</v>
      </c>
      <c r="B74" s="83" t="s">
        <v>177</v>
      </c>
      <c r="C74" s="93">
        <v>1</v>
      </c>
      <c r="D74" s="80">
        <v>15</v>
      </c>
      <c r="E74" s="92">
        <v>8.1773023186500857E-2</v>
      </c>
      <c r="F74" s="80">
        <v>15</v>
      </c>
      <c r="G74" s="80">
        <v>0</v>
      </c>
      <c r="H74" s="80">
        <v>15</v>
      </c>
      <c r="I74" s="65">
        <v>99.999973829805171</v>
      </c>
      <c r="J74" s="80"/>
      <c r="K74" s="81">
        <v>99.466835255019376</v>
      </c>
      <c r="L74" s="80"/>
      <c r="M74" s="80">
        <v>1</v>
      </c>
      <c r="N74" s="80">
        <v>15</v>
      </c>
      <c r="O74" s="80">
        <v>0</v>
      </c>
      <c r="P74" s="80">
        <v>5</v>
      </c>
      <c r="Q74" s="82">
        <v>0.33337600282638741</v>
      </c>
      <c r="R74" s="88">
        <v>0</v>
      </c>
      <c r="S74" s="89">
        <v>6.928685385957925E-2</v>
      </c>
      <c r="T74" s="88">
        <v>0</v>
      </c>
      <c r="U74" s="88">
        <f t="shared" si="1"/>
        <v>65</v>
      </c>
      <c r="V74" s="81">
        <f t="shared" si="2"/>
        <v>0.92</v>
      </c>
      <c r="W74" s="33" t="s">
        <v>82</v>
      </c>
    </row>
    <row r="75" spans="1:23" s="23" customFormat="1" ht="56.25" x14ac:dyDescent="0.25">
      <c r="A75" s="87">
        <f t="shared" si="3"/>
        <v>62</v>
      </c>
      <c r="B75" s="83" t="s">
        <v>178</v>
      </c>
      <c r="C75" s="93">
        <v>1</v>
      </c>
      <c r="D75" s="80">
        <v>15</v>
      </c>
      <c r="E75" s="92">
        <v>1.3832184754690512E-2</v>
      </c>
      <c r="F75" s="80">
        <v>15</v>
      </c>
      <c r="G75" s="80">
        <v>0</v>
      </c>
      <c r="H75" s="80">
        <v>15</v>
      </c>
      <c r="I75" s="65">
        <v>99.771966159134053</v>
      </c>
      <c r="J75" s="80"/>
      <c r="K75" s="81">
        <v>99.415260480937064</v>
      </c>
      <c r="L75" s="80"/>
      <c r="M75" s="80">
        <v>1</v>
      </c>
      <c r="N75" s="80">
        <v>15</v>
      </c>
      <c r="O75" s="80">
        <v>0</v>
      </c>
      <c r="P75" s="80">
        <v>5</v>
      </c>
      <c r="Q75" s="82">
        <v>0.58349041486515585</v>
      </c>
      <c r="R75" s="88">
        <v>0</v>
      </c>
      <c r="S75" s="89">
        <v>8.2174960276317585E-2</v>
      </c>
      <c r="T75" s="88">
        <v>0</v>
      </c>
      <c r="U75" s="88">
        <f t="shared" si="1"/>
        <v>65</v>
      </c>
      <c r="V75" s="81">
        <f t="shared" si="2"/>
        <v>0.92</v>
      </c>
      <c r="W75" s="33" t="s">
        <v>82</v>
      </c>
    </row>
    <row r="76" spans="1:23" s="23" customFormat="1" ht="22.5" x14ac:dyDescent="0.25">
      <c r="A76" s="87">
        <f t="shared" si="3"/>
        <v>63</v>
      </c>
      <c r="B76" s="83" t="s">
        <v>179</v>
      </c>
      <c r="C76" s="93">
        <v>2</v>
      </c>
      <c r="D76" s="80">
        <v>15</v>
      </c>
      <c r="E76" s="92">
        <v>7.888896833492906E-2</v>
      </c>
      <c r="F76" s="80">
        <v>15</v>
      </c>
      <c r="G76" s="80">
        <v>0</v>
      </c>
      <c r="H76" s="80">
        <v>15</v>
      </c>
      <c r="I76" s="65">
        <v>99.821630966254048</v>
      </c>
      <c r="J76" s="80"/>
      <c r="K76" s="81">
        <v>98.672504431332371</v>
      </c>
      <c r="L76" s="80"/>
      <c r="M76" s="80">
        <v>1</v>
      </c>
      <c r="N76" s="80">
        <v>15</v>
      </c>
      <c r="O76" s="80">
        <v>0</v>
      </c>
      <c r="P76" s="80">
        <v>5</v>
      </c>
      <c r="Q76" s="82">
        <v>0</v>
      </c>
      <c r="R76" s="88">
        <v>0</v>
      </c>
      <c r="S76" s="89">
        <v>0</v>
      </c>
      <c r="T76" s="88">
        <v>0</v>
      </c>
      <c r="U76" s="88">
        <f t="shared" si="1"/>
        <v>65</v>
      </c>
      <c r="V76" s="81">
        <f t="shared" si="2"/>
        <v>0.92</v>
      </c>
      <c r="W76" s="33" t="s">
        <v>82</v>
      </c>
    </row>
    <row r="77" spans="1:23" s="23" customFormat="1" ht="22.5" x14ac:dyDescent="0.25">
      <c r="A77" s="87">
        <f t="shared" si="3"/>
        <v>64</v>
      </c>
      <c r="B77" s="85" t="s">
        <v>180</v>
      </c>
      <c r="C77" s="93">
        <v>0</v>
      </c>
      <c r="D77" s="80">
        <v>15</v>
      </c>
      <c r="E77" s="92">
        <v>0</v>
      </c>
      <c r="F77" s="80">
        <v>15</v>
      </c>
      <c r="G77" s="80">
        <v>0</v>
      </c>
      <c r="H77" s="80">
        <v>15</v>
      </c>
      <c r="I77" s="65">
        <v>99.168042855065934</v>
      </c>
      <c r="J77" s="80"/>
      <c r="K77" s="81">
        <v>99.612974507667943</v>
      </c>
      <c r="L77" s="80"/>
      <c r="M77" s="80">
        <v>0</v>
      </c>
      <c r="N77" s="80">
        <v>15</v>
      </c>
      <c r="O77" s="80">
        <v>0</v>
      </c>
      <c r="P77" s="80">
        <v>5</v>
      </c>
      <c r="Q77" s="82">
        <v>0.24920762148108669</v>
      </c>
      <c r="R77" s="88">
        <v>0</v>
      </c>
      <c r="S77" s="89">
        <v>0</v>
      </c>
      <c r="T77" s="88">
        <v>0</v>
      </c>
      <c r="U77" s="88">
        <f t="shared" si="1"/>
        <v>65</v>
      </c>
      <c r="V77" s="81">
        <f t="shared" si="2"/>
        <v>0.92</v>
      </c>
      <c r="W77" s="33" t="s">
        <v>82</v>
      </c>
    </row>
    <row r="78" spans="1:23" s="23" customFormat="1" ht="22.5" x14ac:dyDescent="0.25">
      <c r="A78" s="87">
        <f t="shared" si="3"/>
        <v>65</v>
      </c>
      <c r="B78" s="83" t="s">
        <v>181</v>
      </c>
      <c r="C78" s="93">
        <v>0</v>
      </c>
      <c r="D78" s="80">
        <v>15</v>
      </c>
      <c r="E78" s="92">
        <v>0</v>
      </c>
      <c r="F78" s="80">
        <v>15</v>
      </c>
      <c r="G78" s="80">
        <v>0</v>
      </c>
      <c r="H78" s="80">
        <v>15</v>
      </c>
      <c r="I78" s="65">
        <v>99.99982347279699</v>
      </c>
      <c r="J78" s="80"/>
      <c r="K78" s="81">
        <v>99.961244911648265</v>
      </c>
      <c r="L78" s="80"/>
      <c r="M78" s="80">
        <v>0</v>
      </c>
      <c r="N78" s="80">
        <v>15</v>
      </c>
      <c r="O78" s="80">
        <v>0</v>
      </c>
      <c r="P78" s="80">
        <v>5</v>
      </c>
      <c r="Q78" s="82">
        <v>0.12866030307065707</v>
      </c>
      <c r="R78" s="88">
        <v>0</v>
      </c>
      <c r="S78" s="89">
        <v>3.4986796093191639E-3</v>
      </c>
      <c r="T78" s="88">
        <v>0</v>
      </c>
      <c r="U78" s="88">
        <f t="shared" si="1"/>
        <v>65</v>
      </c>
      <c r="V78" s="81">
        <f t="shared" si="2"/>
        <v>0.92</v>
      </c>
      <c r="W78" s="33" t="s">
        <v>82</v>
      </c>
    </row>
    <row r="79" spans="1:23" s="23" customFormat="1" ht="22.5" x14ac:dyDescent="0.25">
      <c r="A79" s="87">
        <f t="shared" si="3"/>
        <v>66</v>
      </c>
      <c r="B79" s="83" t="s">
        <v>182</v>
      </c>
      <c r="C79" s="93">
        <v>2</v>
      </c>
      <c r="D79" s="80">
        <v>15</v>
      </c>
      <c r="E79" s="92">
        <v>0.44601766105554819</v>
      </c>
      <c r="F79" s="80">
        <v>15</v>
      </c>
      <c r="G79" s="80">
        <v>0</v>
      </c>
      <c r="H79" s="80">
        <v>15</v>
      </c>
      <c r="I79" s="65">
        <v>100.00000363004362</v>
      </c>
      <c r="J79" s="80"/>
      <c r="K79" s="81">
        <v>99.984688061681268</v>
      </c>
      <c r="L79" s="80"/>
      <c r="M79" s="80">
        <v>2</v>
      </c>
      <c r="N79" s="80">
        <v>5</v>
      </c>
      <c r="O79" s="80">
        <v>1</v>
      </c>
      <c r="P79" s="80">
        <v>0</v>
      </c>
      <c r="Q79" s="82">
        <v>4.8734209672472439E-2</v>
      </c>
      <c r="R79" s="88">
        <v>0</v>
      </c>
      <c r="S79" s="89">
        <v>1.0272477110185195E-2</v>
      </c>
      <c r="T79" s="88">
        <v>0</v>
      </c>
      <c r="U79" s="88">
        <f t="shared" ref="U79:U84" si="4">D79+F79+H79+J79+L79+N79+P79-R79-T79</f>
        <v>50</v>
      </c>
      <c r="V79" s="81">
        <f t="shared" ref="V79:V84" si="5">ROUND(U79/71,2)</f>
        <v>0.7</v>
      </c>
      <c r="W79" s="33" t="s">
        <v>84</v>
      </c>
    </row>
    <row r="80" spans="1:23" s="23" customFormat="1" ht="22.5" x14ac:dyDescent="0.25">
      <c r="A80" s="87">
        <f t="shared" ref="A80:A84" si="6">A79+1</f>
        <v>67</v>
      </c>
      <c r="B80" s="83" t="s">
        <v>183</v>
      </c>
      <c r="C80" s="93">
        <v>1</v>
      </c>
      <c r="D80" s="80">
        <v>15</v>
      </c>
      <c r="E80" s="92">
        <v>0.68345913613772413</v>
      </c>
      <c r="F80" s="80">
        <v>15</v>
      </c>
      <c r="G80" s="80">
        <v>0</v>
      </c>
      <c r="H80" s="80">
        <v>15</v>
      </c>
      <c r="I80" s="65">
        <v>100.00001210332267</v>
      </c>
      <c r="J80" s="80"/>
      <c r="K80" s="81">
        <v>99.966157017264052</v>
      </c>
      <c r="L80" s="80"/>
      <c r="M80" s="80">
        <v>0</v>
      </c>
      <c r="N80" s="80">
        <v>15</v>
      </c>
      <c r="O80" s="80">
        <v>1</v>
      </c>
      <c r="P80" s="80">
        <v>0</v>
      </c>
      <c r="Q80" s="82">
        <v>0.16781768958497317</v>
      </c>
      <c r="R80" s="88">
        <v>0</v>
      </c>
      <c r="S80" s="89">
        <v>0</v>
      </c>
      <c r="T80" s="88">
        <v>0</v>
      </c>
      <c r="U80" s="88">
        <f t="shared" si="4"/>
        <v>60</v>
      </c>
      <c r="V80" s="81">
        <f t="shared" si="5"/>
        <v>0.85</v>
      </c>
      <c r="W80" s="33" t="s">
        <v>83</v>
      </c>
    </row>
    <row r="81" spans="1:23" s="23" customFormat="1" ht="22.5" x14ac:dyDescent="0.25">
      <c r="A81" s="87">
        <f t="shared" si="6"/>
        <v>68</v>
      </c>
      <c r="B81" s="83" t="s">
        <v>184</v>
      </c>
      <c r="C81" s="93">
        <v>2</v>
      </c>
      <c r="D81" s="80">
        <v>15</v>
      </c>
      <c r="E81" s="92">
        <v>1.678198466312087</v>
      </c>
      <c r="F81" s="80">
        <v>15</v>
      </c>
      <c r="G81" s="80">
        <v>0</v>
      </c>
      <c r="H81" s="80">
        <v>15</v>
      </c>
      <c r="I81" s="65">
        <v>99.999946028682515</v>
      </c>
      <c r="J81" s="80"/>
      <c r="K81" s="81">
        <v>99.989806915884898</v>
      </c>
      <c r="L81" s="80"/>
      <c r="M81" s="80">
        <v>1</v>
      </c>
      <c r="N81" s="80">
        <v>15</v>
      </c>
      <c r="O81" s="80">
        <v>0</v>
      </c>
      <c r="P81" s="80">
        <v>5</v>
      </c>
      <c r="Q81" s="82">
        <v>0</v>
      </c>
      <c r="R81" s="88">
        <v>0</v>
      </c>
      <c r="S81" s="89">
        <v>0</v>
      </c>
      <c r="T81" s="88">
        <v>0</v>
      </c>
      <c r="U81" s="88">
        <f t="shared" si="4"/>
        <v>65</v>
      </c>
      <c r="V81" s="81">
        <f t="shared" si="5"/>
        <v>0.92</v>
      </c>
      <c r="W81" s="33" t="s">
        <v>82</v>
      </c>
    </row>
    <row r="82" spans="1:23" ht="22.5" x14ac:dyDescent="0.25">
      <c r="A82" s="87">
        <f t="shared" si="6"/>
        <v>69</v>
      </c>
      <c r="B82" s="83" t="s">
        <v>185</v>
      </c>
      <c r="C82" s="93">
        <v>0</v>
      </c>
      <c r="D82" s="80">
        <v>15</v>
      </c>
      <c r="E82" s="92">
        <v>0</v>
      </c>
      <c r="F82" s="80">
        <v>15</v>
      </c>
      <c r="G82" s="80">
        <v>0</v>
      </c>
      <c r="H82" s="80">
        <v>15</v>
      </c>
      <c r="I82" s="65">
        <v>99.999928872248162</v>
      </c>
      <c r="J82" s="80"/>
      <c r="K82" s="81">
        <v>99.93739714799699</v>
      </c>
      <c r="L82" s="80"/>
      <c r="M82" s="80">
        <v>2</v>
      </c>
      <c r="N82" s="80">
        <v>5</v>
      </c>
      <c r="O82" s="80">
        <v>0</v>
      </c>
      <c r="P82" s="80">
        <v>5</v>
      </c>
      <c r="Q82" s="82">
        <v>0.34753338080593876</v>
      </c>
      <c r="R82" s="88">
        <v>0</v>
      </c>
      <c r="S82" s="89">
        <v>0</v>
      </c>
      <c r="T82" s="88">
        <v>0</v>
      </c>
      <c r="U82" s="88">
        <f t="shared" si="4"/>
        <v>55</v>
      </c>
      <c r="V82" s="81">
        <f t="shared" si="5"/>
        <v>0.77</v>
      </c>
      <c r="W82" s="33" t="s">
        <v>81</v>
      </c>
    </row>
    <row r="83" spans="1:23" ht="22.5" x14ac:dyDescent="0.25">
      <c r="A83" s="87">
        <f t="shared" si="6"/>
        <v>70</v>
      </c>
      <c r="B83" s="83" t="s">
        <v>186</v>
      </c>
      <c r="C83" s="93">
        <v>0</v>
      </c>
      <c r="D83" s="80">
        <v>15</v>
      </c>
      <c r="E83" s="92">
        <v>0</v>
      </c>
      <c r="F83" s="80">
        <v>15</v>
      </c>
      <c r="G83" s="80">
        <v>0</v>
      </c>
      <c r="H83" s="80">
        <v>15</v>
      </c>
      <c r="I83" s="65">
        <v>99.733572800749045</v>
      </c>
      <c r="J83" s="80"/>
      <c r="K83" s="81">
        <v>99.786780830637639</v>
      </c>
      <c r="L83" s="80"/>
      <c r="M83" s="80">
        <v>1</v>
      </c>
      <c r="N83" s="80">
        <v>15</v>
      </c>
      <c r="O83" s="80">
        <v>0</v>
      </c>
      <c r="P83" s="80">
        <v>5</v>
      </c>
      <c r="Q83" s="82">
        <v>1.0932815811088297</v>
      </c>
      <c r="R83" s="88">
        <v>0</v>
      </c>
      <c r="S83" s="89">
        <v>5.998315917258034E-3</v>
      </c>
      <c r="T83" s="88">
        <v>0</v>
      </c>
      <c r="U83" s="88">
        <f t="shared" si="4"/>
        <v>65</v>
      </c>
      <c r="V83" s="81">
        <f t="shared" si="5"/>
        <v>0.92</v>
      </c>
      <c r="W83" s="33" t="s">
        <v>82</v>
      </c>
    </row>
    <row r="84" spans="1:23" ht="22.5" x14ac:dyDescent="0.25">
      <c r="A84" s="87">
        <f t="shared" si="6"/>
        <v>71</v>
      </c>
      <c r="B84" s="83" t="s">
        <v>187</v>
      </c>
      <c r="C84" s="93">
        <v>0</v>
      </c>
      <c r="D84" s="80">
        <v>15</v>
      </c>
      <c r="E84" s="92">
        <v>0</v>
      </c>
      <c r="F84" s="80">
        <v>15</v>
      </c>
      <c r="G84" s="80">
        <v>0</v>
      </c>
      <c r="H84" s="80">
        <v>15</v>
      </c>
      <c r="I84" s="65">
        <v>99.875189416565519</v>
      </c>
      <c r="J84" s="80"/>
      <c r="K84" s="81">
        <v>99.868245185109075</v>
      </c>
      <c r="L84" s="80"/>
      <c r="M84" s="80">
        <v>0</v>
      </c>
      <c r="N84" s="80">
        <v>15</v>
      </c>
      <c r="O84" s="80">
        <v>0</v>
      </c>
      <c r="P84" s="80">
        <v>5</v>
      </c>
      <c r="Q84" s="82">
        <v>0.26126677638513784</v>
      </c>
      <c r="R84" s="88">
        <v>0</v>
      </c>
      <c r="S84" s="89">
        <v>8.4963504035436607E-2</v>
      </c>
      <c r="T84" s="88">
        <v>0</v>
      </c>
      <c r="U84" s="88">
        <f t="shared" si="4"/>
        <v>65</v>
      </c>
      <c r="V84" s="81">
        <f t="shared" si="5"/>
        <v>0.92</v>
      </c>
      <c r="W84" s="33" t="s">
        <v>82</v>
      </c>
    </row>
    <row r="85" spans="1:23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3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3" ht="20.25" hidden="1" customHeight="1" x14ac:dyDescent="0.25"/>
    <row r="88" spans="1:23" hidden="1" x14ac:dyDescent="0.25">
      <c r="F88" s="16"/>
      <c r="G88" s="13"/>
      <c r="H88" s="13"/>
      <c r="I88" s="58"/>
      <c r="J88" s="59"/>
    </row>
    <row r="89" spans="1:23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X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Y89"/>
  <sheetViews>
    <sheetView view="pageBreakPreview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Y16" sqref="Y16"/>
    </sheetView>
  </sheetViews>
  <sheetFormatPr defaultColWidth="9.140625" defaultRowHeight="15" x14ac:dyDescent="0.25"/>
  <cols>
    <col min="1" max="1" width="3.85546875" style="23" customWidth="1"/>
    <col min="2" max="2" width="31.140625" style="23" customWidth="1"/>
    <col min="3" max="4" width="6" style="23" customWidth="1"/>
    <col min="5" max="5" width="6.85546875" style="23" customWidth="1"/>
    <col min="6" max="6" width="7.28515625" style="23" customWidth="1"/>
    <col min="7" max="7" width="10.140625" style="52" customWidth="1"/>
    <col min="8" max="8" width="10.5703125" style="52" customWidth="1"/>
    <col min="9" max="9" width="9.85546875" style="23" customWidth="1"/>
    <col min="10" max="10" width="9.5703125" style="52" customWidth="1"/>
    <col min="11" max="11" width="8.85546875" style="23" customWidth="1"/>
    <col min="12" max="12" width="8.85546875" style="52" customWidth="1"/>
    <col min="13" max="13" width="10.7109375" style="52" customWidth="1"/>
    <col min="14" max="14" width="10.5703125" style="52" customWidth="1"/>
    <col min="15" max="15" width="6.85546875" style="52" customWidth="1"/>
    <col min="16" max="16" width="6" style="23" customWidth="1"/>
    <col min="17" max="17" width="6" style="52" customWidth="1"/>
    <col min="18" max="18" width="6.7109375" style="23" customWidth="1"/>
    <col min="19" max="19" width="6.140625" style="23" customWidth="1"/>
    <col min="20" max="20" width="6.5703125" style="23" customWidth="1"/>
    <col min="21" max="21" width="8.42578125" style="23" customWidth="1"/>
    <col min="22" max="22" width="8.5703125" style="23" customWidth="1"/>
    <col min="23" max="23" width="9.7109375" style="96" customWidth="1"/>
    <col min="24" max="24" width="10.5703125" style="97" customWidth="1"/>
    <col min="25" max="25" width="13.7109375" style="52" customWidth="1"/>
    <col min="26" max="26" width="9.140625" style="23" customWidth="1"/>
    <col min="27" max="16384" width="9.140625" style="23"/>
  </cols>
  <sheetData>
    <row r="1" spans="1:25" ht="56.25" x14ac:dyDescent="0.25">
      <c r="B1" s="95" t="s">
        <v>88</v>
      </c>
      <c r="D1" s="95"/>
      <c r="E1" s="95"/>
      <c r="F1" s="95"/>
    </row>
    <row r="2" spans="1:25" ht="15.75" customHeight="1" x14ac:dyDescent="0.25">
      <c r="C2" s="98"/>
      <c r="D2" s="98"/>
      <c r="E2" s="98"/>
      <c r="F2" s="98"/>
      <c r="P2" s="99" t="s">
        <v>68</v>
      </c>
      <c r="Q2" s="100"/>
      <c r="R2" s="99"/>
      <c r="S2" s="99"/>
      <c r="T2" s="99"/>
      <c r="U2" s="99"/>
      <c r="V2" s="99"/>
    </row>
    <row r="3" spans="1:25" ht="15" customHeight="1" x14ac:dyDescent="0.25">
      <c r="P3" s="23" t="s">
        <v>95</v>
      </c>
    </row>
    <row r="4" spans="1:25" ht="27" customHeight="1" x14ac:dyDescent="0.25">
      <c r="P4" s="23" t="s">
        <v>70</v>
      </c>
    </row>
    <row r="5" spans="1:25" x14ac:dyDescent="0.25">
      <c r="P5" s="23" t="s">
        <v>188</v>
      </c>
    </row>
    <row r="6" spans="1:25" ht="6" customHeight="1" x14ac:dyDescent="0.25">
      <c r="H6" s="54"/>
      <c r="I6" s="53"/>
      <c r="J6" s="54"/>
      <c r="K6" s="53"/>
    </row>
    <row r="7" spans="1:25" ht="18.75" x14ac:dyDescent="0.3">
      <c r="A7" s="167" t="s">
        <v>0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8"/>
      <c r="X7" s="167"/>
      <c r="Y7" s="167"/>
    </row>
    <row r="8" spans="1:25" ht="15" customHeight="1" x14ac:dyDescent="0.3">
      <c r="A8" s="167" t="s">
        <v>191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8"/>
      <c r="X8" s="167"/>
      <c r="Y8" s="167"/>
    </row>
    <row r="9" spans="1:25" ht="6.75" customHeight="1" x14ac:dyDescent="0.3">
      <c r="C9" s="101"/>
    </row>
    <row r="10" spans="1:25" ht="13.5" customHeight="1" x14ac:dyDescent="0.25">
      <c r="A10" s="169" t="s">
        <v>96</v>
      </c>
      <c r="B10" s="169" t="s">
        <v>4</v>
      </c>
      <c r="C10" s="174" t="s">
        <v>1</v>
      </c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6"/>
      <c r="X10" s="177" t="s">
        <v>67</v>
      </c>
      <c r="Y10" s="155" t="s">
        <v>193</v>
      </c>
    </row>
    <row r="11" spans="1:25" ht="123" customHeight="1" x14ac:dyDescent="0.25">
      <c r="A11" s="170"/>
      <c r="B11" s="172"/>
      <c r="C11" s="180" t="s">
        <v>90</v>
      </c>
      <c r="D11" s="180"/>
      <c r="E11" s="160" t="s">
        <v>91</v>
      </c>
      <c r="F11" s="160"/>
      <c r="G11" s="160" t="s">
        <v>80</v>
      </c>
      <c r="H11" s="160"/>
      <c r="I11" s="160" t="s">
        <v>87</v>
      </c>
      <c r="J11" s="160"/>
      <c r="K11" s="160" t="s">
        <v>2</v>
      </c>
      <c r="L11" s="160"/>
      <c r="M11" s="140" t="s">
        <v>92</v>
      </c>
      <c r="N11" s="141"/>
      <c r="O11" s="160" t="s">
        <v>69</v>
      </c>
      <c r="P11" s="166"/>
      <c r="Q11" s="140" t="s">
        <v>99</v>
      </c>
      <c r="R11" s="141"/>
      <c r="S11" s="140" t="s">
        <v>100</v>
      </c>
      <c r="T11" s="141"/>
      <c r="U11" s="181" t="s">
        <v>192</v>
      </c>
      <c r="V11" s="182"/>
      <c r="W11" s="102" t="s">
        <v>65</v>
      </c>
      <c r="X11" s="178"/>
      <c r="Y11" s="156"/>
    </row>
    <row r="12" spans="1:25" ht="25.5" x14ac:dyDescent="0.25">
      <c r="A12" s="171"/>
      <c r="B12" s="173"/>
      <c r="C12" s="103" t="s">
        <v>63</v>
      </c>
      <c r="D12" s="103" t="s">
        <v>64</v>
      </c>
      <c r="E12" s="55" t="s">
        <v>3</v>
      </c>
      <c r="F12" s="55" t="s">
        <v>64</v>
      </c>
      <c r="G12" s="104" t="s">
        <v>66</v>
      </c>
      <c r="H12" s="104" t="s">
        <v>64</v>
      </c>
      <c r="I12" s="55" t="s">
        <v>3</v>
      </c>
      <c r="J12" s="55" t="s">
        <v>64</v>
      </c>
      <c r="K12" s="105" t="s">
        <v>3</v>
      </c>
      <c r="L12" s="105" t="s">
        <v>64</v>
      </c>
      <c r="M12" s="105" t="s">
        <v>66</v>
      </c>
      <c r="N12" s="105" t="s">
        <v>64</v>
      </c>
      <c r="O12" s="105" t="s">
        <v>66</v>
      </c>
      <c r="P12" s="105" t="s">
        <v>64</v>
      </c>
      <c r="Q12" s="105" t="s">
        <v>3</v>
      </c>
      <c r="R12" s="105" t="s">
        <v>64</v>
      </c>
      <c r="S12" s="105" t="s">
        <v>3</v>
      </c>
      <c r="T12" s="105" t="s">
        <v>64</v>
      </c>
      <c r="U12" s="105" t="s">
        <v>66</v>
      </c>
      <c r="V12" s="105" t="s">
        <v>64</v>
      </c>
      <c r="W12" s="106" t="s">
        <v>66</v>
      </c>
      <c r="X12" s="179"/>
      <c r="Y12" s="157"/>
    </row>
    <row r="13" spans="1:25" s="24" customFormat="1" ht="12" hidden="1" x14ac:dyDescent="0.2">
      <c r="A13" s="57">
        <v>1</v>
      </c>
      <c r="B13" s="107">
        <v>2</v>
      </c>
      <c r="C13" s="57">
        <v>3</v>
      </c>
      <c r="D13" s="57">
        <v>4</v>
      </c>
      <c r="E13" s="57">
        <v>5</v>
      </c>
      <c r="F13" s="57">
        <v>6</v>
      </c>
      <c r="G13" s="57">
        <v>7</v>
      </c>
      <c r="H13" s="57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7">
        <v>15</v>
      </c>
      <c r="P13" s="57">
        <v>16</v>
      </c>
      <c r="Q13" s="57">
        <v>17</v>
      </c>
      <c r="R13" s="57">
        <f>Q13+1</f>
        <v>18</v>
      </c>
      <c r="S13" s="57">
        <f>R13+1</f>
        <v>19</v>
      </c>
      <c r="T13" s="57">
        <f>S13+1</f>
        <v>20</v>
      </c>
      <c r="U13" s="57">
        <v>21</v>
      </c>
      <c r="V13" s="57">
        <v>22</v>
      </c>
      <c r="W13" s="57">
        <v>23</v>
      </c>
      <c r="X13" s="57">
        <f>W13+1</f>
        <v>24</v>
      </c>
      <c r="Y13" s="57">
        <f>X13+1</f>
        <v>25</v>
      </c>
    </row>
    <row r="14" spans="1:25" ht="33.75" hidden="1" x14ac:dyDescent="0.25">
      <c r="A14" s="87">
        <v>1</v>
      </c>
      <c r="B14" s="83" t="s">
        <v>117</v>
      </c>
      <c r="C14" s="93">
        <v>0</v>
      </c>
      <c r="D14" s="80">
        <v>15</v>
      </c>
      <c r="E14" s="92">
        <v>0</v>
      </c>
      <c r="F14" s="80">
        <v>15</v>
      </c>
      <c r="G14" s="80">
        <v>0</v>
      </c>
      <c r="H14" s="80">
        <v>15</v>
      </c>
      <c r="I14" s="65">
        <v>77.853363118001184</v>
      </c>
      <c r="J14" s="80">
        <v>5</v>
      </c>
      <c r="K14" s="81">
        <v>24.11424576830429</v>
      </c>
      <c r="L14" s="80">
        <v>20</v>
      </c>
      <c r="M14" s="80">
        <v>0</v>
      </c>
      <c r="N14" s="80">
        <v>15</v>
      </c>
      <c r="O14" s="80">
        <v>0</v>
      </c>
      <c r="P14" s="80">
        <v>5</v>
      </c>
      <c r="Q14" s="82"/>
      <c r="R14" s="88"/>
      <c r="S14" s="89"/>
      <c r="T14" s="88"/>
      <c r="U14" s="88">
        <v>0</v>
      </c>
      <c r="V14" s="88">
        <v>0</v>
      </c>
      <c r="W14" s="88">
        <f t="shared" ref="W14:W45" si="0">D14+F14+H14+J14+L14+N14+P14-R14-T14-V14</f>
        <v>90</v>
      </c>
      <c r="X14" s="81">
        <f t="shared" ref="X14:X45" si="1">ROUND(W14/71,2)</f>
        <v>1.27</v>
      </c>
      <c r="Y14" s="33" t="s">
        <v>83</v>
      </c>
    </row>
    <row r="15" spans="1:25" ht="22.5" hidden="1" x14ac:dyDescent="0.25">
      <c r="A15" s="87">
        <f t="shared" ref="A15:A23" si="2">A14+1</f>
        <v>2</v>
      </c>
      <c r="B15" s="83" t="s">
        <v>118</v>
      </c>
      <c r="C15" s="93">
        <v>0</v>
      </c>
      <c r="D15" s="80">
        <v>15</v>
      </c>
      <c r="E15" s="92">
        <v>0</v>
      </c>
      <c r="F15" s="80">
        <v>15</v>
      </c>
      <c r="G15" s="80">
        <v>0</v>
      </c>
      <c r="H15" s="80">
        <v>15</v>
      </c>
      <c r="I15" s="65">
        <v>74.545062774729232</v>
      </c>
      <c r="J15" s="80">
        <v>5</v>
      </c>
      <c r="K15" s="81">
        <v>23.710637687396886</v>
      </c>
      <c r="L15" s="80">
        <v>20</v>
      </c>
      <c r="M15" s="80">
        <v>0</v>
      </c>
      <c r="N15" s="80">
        <v>15</v>
      </c>
      <c r="O15" s="80">
        <v>0</v>
      </c>
      <c r="P15" s="80">
        <v>5</v>
      </c>
      <c r="Q15" s="82"/>
      <c r="R15" s="88"/>
      <c r="S15" s="89"/>
      <c r="T15" s="88"/>
      <c r="U15" s="115">
        <v>2</v>
      </c>
      <c r="V15" s="88">
        <v>20</v>
      </c>
      <c r="W15" s="88">
        <f t="shared" si="0"/>
        <v>70</v>
      </c>
      <c r="X15" s="81">
        <f t="shared" si="1"/>
        <v>0.99</v>
      </c>
      <c r="Y15" s="33" t="s">
        <v>81</v>
      </c>
    </row>
    <row r="16" spans="1:25" ht="33.75" x14ac:dyDescent="0.25">
      <c r="A16" s="87">
        <f t="shared" si="2"/>
        <v>3</v>
      </c>
      <c r="B16" s="83" t="s">
        <v>119</v>
      </c>
      <c r="C16" s="93">
        <v>0</v>
      </c>
      <c r="D16" s="80">
        <v>15</v>
      </c>
      <c r="E16" s="92">
        <v>0</v>
      </c>
      <c r="F16" s="80">
        <v>15</v>
      </c>
      <c r="G16" s="80">
        <v>0</v>
      </c>
      <c r="H16" s="80">
        <v>15</v>
      </c>
      <c r="I16" s="65">
        <v>85.470178735614766</v>
      </c>
      <c r="J16" s="80">
        <v>15</v>
      </c>
      <c r="K16" s="81">
        <v>22.162074202646995</v>
      </c>
      <c r="L16" s="80">
        <v>20</v>
      </c>
      <c r="M16" s="80">
        <v>0</v>
      </c>
      <c r="N16" s="80">
        <v>15</v>
      </c>
      <c r="O16" s="80">
        <v>0</v>
      </c>
      <c r="P16" s="80">
        <v>5</v>
      </c>
      <c r="Q16" s="82"/>
      <c r="R16" s="88"/>
      <c r="S16" s="89"/>
      <c r="T16" s="88"/>
      <c r="U16" s="88">
        <v>0</v>
      </c>
      <c r="V16" s="88">
        <v>0</v>
      </c>
      <c r="W16" s="88">
        <f t="shared" si="0"/>
        <v>100</v>
      </c>
      <c r="X16" s="81">
        <f t="shared" si="1"/>
        <v>1.41</v>
      </c>
      <c r="Y16" s="33" t="s">
        <v>82</v>
      </c>
    </row>
    <row r="17" spans="1:25" ht="22.5" x14ac:dyDescent="0.25">
      <c r="A17" s="87">
        <f t="shared" si="2"/>
        <v>4</v>
      </c>
      <c r="B17" s="83" t="s">
        <v>120</v>
      </c>
      <c r="C17" s="93">
        <v>0</v>
      </c>
      <c r="D17" s="80">
        <v>15</v>
      </c>
      <c r="E17" s="92">
        <v>0</v>
      </c>
      <c r="F17" s="80">
        <v>15</v>
      </c>
      <c r="G17" s="80">
        <v>0</v>
      </c>
      <c r="H17" s="80">
        <v>15</v>
      </c>
      <c r="I17" s="65">
        <v>94.150907643915573</v>
      </c>
      <c r="J17" s="80">
        <v>15</v>
      </c>
      <c r="K17" s="81">
        <v>22.557223003194888</v>
      </c>
      <c r="L17" s="80">
        <v>20</v>
      </c>
      <c r="M17" s="80">
        <v>0</v>
      </c>
      <c r="N17" s="80">
        <v>15</v>
      </c>
      <c r="O17" s="80">
        <v>0</v>
      </c>
      <c r="P17" s="80">
        <v>5</v>
      </c>
      <c r="Q17" s="82"/>
      <c r="R17" s="88"/>
      <c r="S17" s="89"/>
      <c r="T17" s="88"/>
      <c r="U17" s="88">
        <v>0</v>
      </c>
      <c r="V17" s="88">
        <v>0</v>
      </c>
      <c r="W17" s="88">
        <f t="shared" si="0"/>
        <v>100</v>
      </c>
      <c r="X17" s="81">
        <f t="shared" si="1"/>
        <v>1.41</v>
      </c>
      <c r="Y17" s="33" t="s">
        <v>82</v>
      </c>
    </row>
    <row r="18" spans="1:25" ht="22.5" hidden="1" x14ac:dyDescent="0.25">
      <c r="A18" s="87">
        <f t="shared" si="2"/>
        <v>5</v>
      </c>
      <c r="B18" s="83" t="s">
        <v>121</v>
      </c>
      <c r="C18" s="93">
        <v>0</v>
      </c>
      <c r="D18" s="80">
        <v>15</v>
      </c>
      <c r="E18" s="92">
        <v>0</v>
      </c>
      <c r="F18" s="80">
        <v>15</v>
      </c>
      <c r="G18" s="80">
        <v>0</v>
      </c>
      <c r="H18" s="80">
        <v>15</v>
      </c>
      <c r="I18" s="65">
        <v>90.868740910035314</v>
      </c>
      <c r="J18" s="80">
        <v>15</v>
      </c>
      <c r="K18" s="81">
        <v>23.614954813064834</v>
      </c>
      <c r="L18" s="80">
        <v>20</v>
      </c>
      <c r="M18" s="80">
        <v>0</v>
      </c>
      <c r="N18" s="80">
        <v>15</v>
      </c>
      <c r="O18" s="80">
        <v>0</v>
      </c>
      <c r="P18" s="80">
        <v>5</v>
      </c>
      <c r="Q18" s="82"/>
      <c r="R18" s="88"/>
      <c r="S18" s="89"/>
      <c r="T18" s="88"/>
      <c r="U18" s="115">
        <v>1</v>
      </c>
      <c r="V18" s="88">
        <v>10</v>
      </c>
      <c r="W18" s="88">
        <f t="shared" si="0"/>
        <v>90</v>
      </c>
      <c r="X18" s="81">
        <f t="shared" si="1"/>
        <v>1.27</v>
      </c>
      <c r="Y18" s="33" t="s">
        <v>83</v>
      </c>
    </row>
    <row r="19" spans="1:25" ht="22.5" x14ac:dyDescent="0.25">
      <c r="A19" s="87">
        <f t="shared" si="2"/>
        <v>6</v>
      </c>
      <c r="B19" s="83" t="s">
        <v>122</v>
      </c>
      <c r="C19" s="93">
        <v>0</v>
      </c>
      <c r="D19" s="80">
        <v>15</v>
      </c>
      <c r="E19" s="92">
        <v>0</v>
      </c>
      <c r="F19" s="80">
        <v>15</v>
      </c>
      <c r="G19" s="80">
        <v>0</v>
      </c>
      <c r="H19" s="80">
        <v>15</v>
      </c>
      <c r="I19" s="65">
        <v>86.587621333889984</v>
      </c>
      <c r="J19" s="80">
        <v>15</v>
      </c>
      <c r="K19" s="81">
        <v>22.227908681609762</v>
      </c>
      <c r="L19" s="80">
        <v>20</v>
      </c>
      <c r="M19" s="80">
        <v>0</v>
      </c>
      <c r="N19" s="80">
        <v>15</v>
      </c>
      <c r="O19" s="80">
        <v>0</v>
      </c>
      <c r="P19" s="80">
        <v>5</v>
      </c>
      <c r="Q19" s="82"/>
      <c r="R19" s="88"/>
      <c r="S19" s="89"/>
      <c r="T19" s="88"/>
      <c r="U19" s="88">
        <v>0</v>
      </c>
      <c r="V19" s="88">
        <v>0</v>
      </c>
      <c r="W19" s="88">
        <f t="shared" si="0"/>
        <v>100</v>
      </c>
      <c r="X19" s="81">
        <f t="shared" si="1"/>
        <v>1.41</v>
      </c>
      <c r="Y19" s="33" t="s">
        <v>82</v>
      </c>
    </row>
    <row r="20" spans="1:25" ht="22.5" x14ac:dyDescent="0.25">
      <c r="A20" s="87">
        <f t="shared" si="2"/>
        <v>7</v>
      </c>
      <c r="B20" s="83" t="s">
        <v>123</v>
      </c>
      <c r="C20" s="93">
        <v>0</v>
      </c>
      <c r="D20" s="80">
        <v>15</v>
      </c>
      <c r="E20" s="92">
        <v>0</v>
      </c>
      <c r="F20" s="80">
        <v>15</v>
      </c>
      <c r="G20" s="80">
        <v>0</v>
      </c>
      <c r="H20" s="80">
        <v>15</v>
      </c>
      <c r="I20" s="65">
        <v>88.842837876890485</v>
      </c>
      <c r="J20" s="80">
        <v>15</v>
      </c>
      <c r="K20" s="81">
        <v>20.810911102023848</v>
      </c>
      <c r="L20" s="80">
        <v>20</v>
      </c>
      <c r="M20" s="80">
        <v>0</v>
      </c>
      <c r="N20" s="80">
        <v>15</v>
      </c>
      <c r="O20" s="80">
        <v>0</v>
      </c>
      <c r="P20" s="80">
        <v>5</v>
      </c>
      <c r="Q20" s="82"/>
      <c r="R20" s="88"/>
      <c r="S20" s="89"/>
      <c r="T20" s="88"/>
      <c r="U20" s="88">
        <v>0</v>
      </c>
      <c r="V20" s="88">
        <v>0</v>
      </c>
      <c r="W20" s="88">
        <f t="shared" si="0"/>
        <v>100</v>
      </c>
      <c r="X20" s="81">
        <f t="shared" si="1"/>
        <v>1.41</v>
      </c>
      <c r="Y20" s="33" t="s">
        <v>82</v>
      </c>
    </row>
    <row r="21" spans="1:25" ht="33.75" x14ac:dyDescent="0.25">
      <c r="A21" s="87">
        <f t="shared" si="2"/>
        <v>8</v>
      </c>
      <c r="B21" s="83" t="s">
        <v>124</v>
      </c>
      <c r="C21" s="93">
        <v>0</v>
      </c>
      <c r="D21" s="80">
        <v>15</v>
      </c>
      <c r="E21" s="92">
        <v>0</v>
      </c>
      <c r="F21" s="80">
        <v>15</v>
      </c>
      <c r="G21" s="80">
        <v>0</v>
      </c>
      <c r="H21" s="80">
        <v>15</v>
      </c>
      <c r="I21" s="65">
        <v>81.710335404816277</v>
      </c>
      <c r="J21" s="80">
        <v>15</v>
      </c>
      <c r="K21" s="81">
        <v>20.4018593167355</v>
      </c>
      <c r="L21" s="80">
        <v>20</v>
      </c>
      <c r="M21" s="80">
        <v>1</v>
      </c>
      <c r="N21" s="80">
        <v>15</v>
      </c>
      <c r="O21" s="80">
        <v>0</v>
      </c>
      <c r="P21" s="80">
        <v>5</v>
      </c>
      <c r="Q21" s="82"/>
      <c r="R21" s="88"/>
      <c r="S21" s="89"/>
      <c r="T21" s="88"/>
      <c r="U21" s="88">
        <v>0</v>
      </c>
      <c r="V21" s="88">
        <v>0</v>
      </c>
      <c r="W21" s="88">
        <f t="shared" si="0"/>
        <v>100</v>
      </c>
      <c r="X21" s="81">
        <f t="shared" si="1"/>
        <v>1.41</v>
      </c>
      <c r="Y21" s="33" t="s">
        <v>82</v>
      </c>
    </row>
    <row r="22" spans="1:25" ht="22.5" hidden="1" x14ac:dyDescent="0.25">
      <c r="A22" s="87">
        <f t="shared" si="2"/>
        <v>9</v>
      </c>
      <c r="B22" s="83" t="s">
        <v>125</v>
      </c>
      <c r="C22" s="93">
        <v>0</v>
      </c>
      <c r="D22" s="80">
        <v>15</v>
      </c>
      <c r="E22" s="92">
        <v>0</v>
      </c>
      <c r="F22" s="80">
        <v>15</v>
      </c>
      <c r="G22" s="80">
        <v>0</v>
      </c>
      <c r="H22" s="80">
        <v>15</v>
      </c>
      <c r="I22" s="65">
        <v>61.775857689078116</v>
      </c>
      <c r="J22" s="80">
        <v>0</v>
      </c>
      <c r="K22" s="81">
        <v>20.194166256278638</v>
      </c>
      <c r="L22" s="80">
        <v>20</v>
      </c>
      <c r="M22" s="80">
        <v>0</v>
      </c>
      <c r="N22" s="80">
        <v>15</v>
      </c>
      <c r="O22" s="80">
        <v>0</v>
      </c>
      <c r="P22" s="80">
        <v>5</v>
      </c>
      <c r="Q22" s="82"/>
      <c r="R22" s="88"/>
      <c r="S22" s="89"/>
      <c r="T22" s="88"/>
      <c r="U22" s="88">
        <v>0</v>
      </c>
      <c r="V22" s="88">
        <v>0</v>
      </c>
      <c r="W22" s="88">
        <f t="shared" si="0"/>
        <v>85</v>
      </c>
      <c r="X22" s="81">
        <f t="shared" si="1"/>
        <v>1.2</v>
      </c>
      <c r="Y22" s="33" t="s">
        <v>83</v>
      </c>
    </row>
    <row r="23" spans="1:25" ht="22.5" hidden="1" x14ac:dyDescent="0.25">
      <c r="A23" s="87">
        <f t="shared" si="2"/>
        <v>10</v>
      </c>
      <c r="B23" s="83" t="s">
        <v>126</v>
      </c>
      <c r="C23" s="93">
        <v>0</v>
      </c>
      <c r="D23" s="80">
        <v>15</v>
      </c>
      <c r="E23" s="92">
        <v>0</v>
      </c>
      <c r="F23" s="80">
        <v>15</v>
      </c>
      <c r="G23" s="80">
        <v>0</v>
      </c>
      <c r="H23" s="80">
        <v>15</v>
      </c>
      <c r="I23" s="65">
        <v>81.513029425627906</v>
      </c>
      <c r="J23" s="80">
        <v>15</v>
      </c>
      <c r="K23" s="81">
        <v>23.596070544554458</v>
      </c>
      <c r="L23" s="80">
        <v>20</v>
      </c>
      <c r="M23" s="80">
        <v>0</v>
      </c>
      <c r="N23" s="80">
        <v>15</v>
      </c>
      <c r="O23" s="80">
        <v>0</v>
      </c>
      <c r="P23" s="80">
        <v>5</v>
      </c>
      <c r="Q23" s="82"/>
      <c r="R23" s="88"/>
      <c r="S23" s="89"/>
      <c r="T23" s="88"/>
      <c r="U23" s="115">
        <v>2</v>
      </c>
      <c r="V23" s="88">
        <v>20</v>
      </c>
      <c r="W23" s="88">
        <f t="shared" si="0"/>
        <v>80</v>
      </c>
      <c r="X23" s="81">
        <f t="shared" si="1"/>
        <v>1.1299999999999999</v>
      </c>
      <c r="Y23" s="33" t="s">
        <v>81</v>
      </c>
    </row>
    <row r="24" spans="1:25" ht="22.5" hidden="1" x14ac:dyDescent="0.25">
      <c r="A24" s="87">
        <v>11</v>
      </c>
      <c r="B24" s="84" t="s">
        <v>127</v>
      </c>
      <c r="C24" s="93">
        <v>0</v>
      </c>
      <c r="D24" s="80">
        <v>15</v>
      </c>
      <c r="E24" s="92">
        <v>0</v>
      </c>
      <c r="F24" s="80">
        <v>15</v>
      </c>
      <c r="G24" s="80">
        <v>0</v>
      </c>
      <c r="H24" s="80">
        <v>15</v>
      </c>
      <c r="I24" s="65">
        <v>83.332000228285224</v>
      </c>
      <c r="J24" s="80">
        <v>15</v>
      </c>
      <c r="K24" s="81">
        <v>22.393515417652075</v>
      </c>
      <c r="L24" s="80">
        <v>20</v>
      </c>
      <c r="M24" s="80">
        <v>0</v>
      </c>
      <c r="N24" s="80">
        <v>15</v>
      </c>
      <c r="O24" s="80">
        <v>0</v>
      </c>
      <c r="P24" s="80">
        <v>5</v>
      </c>
      <c r="Q24" s="82"/>
      <c r="R24" s="88"/>
      <c r="S24" s="89"/>
      <c r="T24" s="88"/>
      <c r="U24" s="115">
        <v>1</v>
      </c>
      <c r="V24" s="88">
        <v>10</v>
      </c>
      <c r="W24" s="88">
        <f t="shared" si="0"/>
        <v>90</v>
      </c>
      <c r="X24" s="81">
        <f t="shared" si="1"/>
        <v>1.27</v>
      </c>
      <c r="Y24" s="33" t="s">
        <v>83</v>
      </c>
    </row>
    <row r="25" spans="1:25" ht="22.5" hidden="1" x14ac:dyDescent="0.25">
      <c r="A25" s="87">
        <f t="shared" ref="A25:A56" si="3">A24+1</f>
        <v>12</v>
      </c>
      <c r="B25" s="83" t="s">
        <v>129</v>
      </c>
      <c r="C25" s="93">
        <v>0</v>
      </c>
      <c r="D25" s="80">
        <v>15</v>
      </c>
      <c r="E25" s="92">
        <v>0</v>
      </c>
      <c r="F25" s="80">
        <v>15</v>
      </c>
      <c r="G25" s="80">
        <v>0</v>
      </c>
      <c r="H25" s="80">
        <v>15</v>
      </c>
      <c r="I25" s="65">
        <v>73.200102403276901</v>
      </c>
      <c r="J25" s="80">
        <v>5</v>
      </c>
      <c r="K25" s="81">
        <v>22.797783567187274</v>
      </c>
      <c r="L25" s="80">
        <v>20</v>
      </c>
      <c r="M25" s="80">
        <v>0</v>
      </c>
      <c r="N25" s="80">
        <v>15</v>
      </c>
      <c r="O25" s="80">
        <v>0</v>
      </c>
      <c r="P25" s="80">
        <v>5</v>
      </c>
      <c r="Q25" s="82"/>
      <c r="R25" s="88"/>
      <c r="S25" s="89"/>
      <c r="T25" s="88"/>
      <c r="U25" s="115">
        <v>1</v>
      </c>
      <c r="V25" s="88">
        <v>10</v>
      </c>
      <c r="W25" s="88">
        <f>D25+F25+H25+J25+L25+N25+P25-R25-T25-V25</f>
        <v>80</v>
      </c>
      <c r="X25" s="81">
        <f t="shared" si="1"/>
        <v>1.1299999999999999</v>
      </c>
      <c r="Y25" s="33" t="s">
        <v>81</v>
      </c>
    </row>
    <row r="26" spans="1:25" ht="22.5" hidden="1" x14ac:dyDescent="0.25">
      <c r="A26" s="87">
        <f t="shared" si="3"/>
        <v>13</v>
      </c>
      <c r="B26" s="84" t="s">
        <v>128</v>
      </c>
      <c r="C26" s="93">
        <v>0</v>
      </c>
      <c r="D26" s="80">
        <v>15</v>
      </c>
      <c r="E26" s="92">
        <v>0</v>
      </c>
      <c r="F26" s="80">
        <v>15</v>
      </c>
      <c r="G26" s="80">
        <v>0</v>
      </c>
      <c r="H26" s="80">
        <v>15</v>
      </c>
      <c r="I26" s="65">
        <v>85.868561766443904</v>
      </c>
      <c r="J26" s="80">
        <v>15</v>
      </c>
      <c r="K26" s="81">
        <v>20.907038073807087</v>
      </c>
      <c r="L26" s="80">
        <v>20</v>
      </c>
      <c r="M26" s="80">
        <v>0</v>
      </c>
      <c r="N26" s="80">
        <v>15</v>
      </c>
      <c r="O26" s="80">
        <v>0</v>
      </c>
      <c r="P26" s="80">
        <v>5</v>
      </c>
      <c r="Q26" s="82"/>
      <c r="R26" s="88"/>
      <c r="S26" s="89"/>
      <c r="T26" s="88"/>
      <c r="U26" s="115">
        <v>1</v>
      </c>
      <c r="V26" s="88">
        <v>10</v>
      </c>
      <c r="W26" s="88">
        <f>D26+F26+H26+J26+L26+N26+P26-R26-T26-V26</f>
        <v>90</v>
      </c>
      <c r="X26" s="81">
        <f t="shared" si="1"/>
        <v>1.27</v>
      </c>
      <c r="Y26" s="33" t="s">
        <v>83</v>
      </c>
    </row>
    <row r="27" spans="1:25" ht="22.5" x14ac:dyDescent="0.25">
      <c r="A27" s="87">
        <f t="shared" si="3"/>
        <v>14</v>
      </c>
      <c r="B27" s="85" t="s">
        <v>130</v>
      </c>
      <c r="C27" s="93">
        <v>0</v>
      </c>
      <c r="D27" s="80">
        <v>15</v>
      </c>
      <c r="E27" s="92">
        <v>0</v>
      </c>
      <c r="F27" s="80">
        <v>15</v>
      </c>
      <c r="G27" s="80">
        <v>0</v>
      </c>
      <c r="H27" s="80">
        <v>15</v>
      </c>
      <c r="I27" s="65">
        <v>86.78094847053994</v>
      </c>
      <c r="J27" s="80">
        <v>15</v>
      </c>
      <c r="K27" s="81">
        <v>25.804843672115368</v>
      </c>
      <c r="L27" s="80">
        <v>20</v>
      </c>
      <c r="M27" s="80">
        <v>1</v>
      </c>
      <c r="N27" s="80">
        <v>15</v>
      </c>
      <c r="O27" s="80">
        <v>1</v>
      </c>
      <c r="P27" s="80">
        <v>0</v>
      </c>
      <c r="Q27" s="82"/>
      <c r="R27" s="88"/>
      <c r="S27" s="89"/>
      <c r="T27" s="88"/>
      <c r="U27" s="88">
        <v>0</v>
      </c>
      <c r="V27" s="88">
        <v>0</v>
      </c>
      <c r="W27" s="88">
        <f>D27+F27+H27+J27+L27+N27+P27-R27-T27-V27</f>
        <v>95</v>
      </c>
      <c r="X27" s="81">
        <f t="shared" si="1"/>
        <v>1.34</v>
      </c>
      <c r="Y27" s="33" t="s">
        <v>82</v>
      </c>
    </row>
    <row r="28" spans="1:25" ht="22.5" x14ac:dyDescent="0.25">
      <c r="A28" s="87">
        <f t="shared" si="3"/>
        <v>15</v>
      </c>
      <c r="B28" s="86" t="s">
        <v>131</v>
      </c>
      <c r="C28" s="93">
        <v>0</v>
      </c>
      <c r="D28" s="80">
        <v>15</v>
      </c>
      <c r="E28" s="92">
        <v>0</v>
      </c>
      <c r="F28" s="80">
        <v>15</v>
      </c>
      <c r="G28" s="80">
        <v>0</v>
      </c>
      <c r="H28" s="80">
        <v>15</v>
      </c>
      <c r="I28" s="65">
        <v>85.892389522332905</v>
      </c>
      <c r="J28" s="80">
        <v>15</v>
      </c>
      <c r="K28" s="81">
        <v>24.258562361681175</v>
      </c>
      <c r="L28" s="80">
        <v>20</v>
      </c>
      <c r="M28" s="80">
        <v>0</v>
      </c>
      <c r="N28" s="80">
        <v>15</v>
      </c>
      <c r="O28" s="80">
        <v>0</v>
      </c>
      <c r="P28" s="80">
        <v>5</v>
      </c>
      <c r="Q28" s="82"/>
      <c r="R28" s="88"/>
      <c r="S28" s="89"/>
      <c r="T28" s="88"/>
      <c r="U28" s="88">
        <v>0</v>
      </c>
      <c r="V28" s="88">
        <v>0</v>
      </c>
      <c r="W28" s="88">
        <f>D28+F28+H28+J28+L28+N28+P28-R28-T28-V28</f>
        <v>100</v>
      </c>
      <c r="X28" s="81">
        <f t="shared" si="1"/>
        <v>1.41</v>
      </c>
      <c r="Y28" s="33" t="s">
        <v>82</v>
      </c>
    </row>
    <row r="29" spans="1:25" ht="33.75" x14ac:dyDescent="0.25">
      <c r="A29" s="87">
        <f t="shared" si="3"/>
        <v>16</v>
      </c>
      <c r="B29" s="83" t="s">
        <v>132</v>
      </c>
      <c r="C29" s="93">
        <v>0</v>
      </c>
      <c r="D29" s="80">
        <v>15</v>
      </c>
      <c r="E29" s="92">
        <v>0</v>
      </c>
      <c r="F29" s="80">
        <v>15</v>
      </c>
      <c r="G29" s="80">
        <v>0</v>
      </c>
      <c r="H29" s="80">
        <v>15</v>
      </c>
      <c r="I29" s="65">
        <v>94.413443886090775</v>
      </c>
      <c r="J29" s="80">
        <v>15</v>
      </c>
      <c r="K29" s="81">
        <v>23.673526276015892</v>
      </c>
      <c r="L29" s="80">
        <v>20</v>
      </c>
      <c r="M29" s="80">
        <v>0</v>
      </c>
      <c r="N29" s="80">
        <v>15</v>
      </c>
      <c r="O29" s="80">
        <v>0</v>
      </c>
      <c r="P29" s="80">
        <v>5</v>
      </c>
      <c r="Q29" s="82"/>
      <c r="R29" s="88"/>
      <c r="S29" s="89"/>
      <c r="T29" s="88"/>
      <c r="U29" s="88">
        <v>0</v>
      </c>
      <c r="V29" s="88">
        <v>0</v>
      </c>
      <c r="W29" s="88">
        <f>D29+F29+H29+J29+L29+N29+P29-R29-T29-V29</f>
        <v>100</v>
      </c>
      <c r="X29" s="81">
        <f t="shared" si="1"/>
        <v>1.41</v>
      </c>
      <c r="Y29" s="33" t="s">
        <v>82</v>
      </c>
    </row>
    <row r="30" spans="1:25" ht="22.5" hidden="1" x14ac:dyDescent="0.25">
      <c r="A30" s="87">
        <f t="shared" si="3"/>
        <v>17</v>
      </c>
      <c r="B30" s="83" t="s">
        <v>133</v>
      </c>
      <c r="C30" s="93">
        <v>0</v>
      </c>
      <c r="D30" s="80">
        <v>15</v>
      </c>
      <c r="E30" s="92">
        <v>0</v>
      </c>
      <c r="F30" s="80">
        <v>15</v>
      </c>
      <c r="G30" s="80">
        <v>0</v>
      </c>
      <c r="H30" s="80">
        <v>15</v>
      </c>
      <c r="I30" s="65">
        <v>75.421974522292999</v>
      </c>
      <c r="J30" s="80">
        <v>5</v>
      </c>
      <c r="K30" s="81">
        <v>25.205969167973592</v>
      </c>
      <c r="L30" s="80">
        <v>20</v>
      </c>
      <c r="M30" s="80">
        <v>0</v>
      </c>
      <c r="N30" s="80">
        <v>15</v>
      </c>
      <c r="O30" s="80">
        <v>0</v>
      </c>
      <c r="P30" s="80">
        <v>5</v>
      </c>
      <c r="Q30" s="82"/>
      <c r="R30" s="88"/>
      <c r="S30" s="89"/>
      <c r="T30" s="88"/>
      <c r="U30" s="88">
        <v>0</v>
      </c>
      <c r="V30" s="88">
        <v>0</v>
      </c>
      <c r="W30" s="88">
        <f t="shared" si="0"/>
        <v>90</v>
      </c>
      <c r="X30" s="81">
        <f t="shared" si="1"/>
        <v>1.27</v>
      </c>
      <c r="Y30" s="33" t="s">
        <v>83</v>
      </c>
    </row>
    <row r="31" spans="1:25" ht="22.5" hidden="1" x14ac:dyDescent="0.25">
      <c r="A31" s="87">
        <f t="shared" si="3"/>
        <v>18</v>
      </c>
      <c r="B31" s="83" t="s">
        <v>134</v>
      </c>
      <c r="C31" s="93">
        <v>0</v>
      </c>
      <c r="D31" s="80">
        <v>15</v>
      </c>
      <c r="E31" s="92">
        <v>0</v>
      </c>
      <c r="F31" s="80">
        <v>15</v>
      </c>
      <c r="G31" s="80">
        <v>0</v>
      </c>
      <c r="H31" s="80">
        <v>15</v>
      </c>
      <c r="I31" s="65">
        <v>74.531829297152314</v>
      </c>
      <c r="J31" s="80">
        <v>5</v>
      </c>
      <c r="K31" s="81">
        <v>24.518437511991102</v>
      </c>
      <c r="L31" s="80">
        <v>20</v>
      </c>
      <c r="M31" s="80">
        <v>0</v>
      </c>
      <c r="N31" s="80">
        <v>15</v>
      </c>
      <c r="O31" s="80">
        <v>0</v>
      </c>
      <c r="P31" s="80">
        <v>5</v>
      </c>
      <c r="Q31" s="82"/>
      <c r="R31" s="88"/>
      <c r="S31" s="89"/>
      <c r="T31" s="88"/>
      <c r="U31" s="88">
        <v>0</v>
      </c>
      <c r="V31" s="88">
        <v>0</v>
      </c>
      <c r="W31" s="88">
        <f>D31+F31+H31+J31+L31+N31+P31-R31-T31-V31</f>
        <v>90</v>
      </c>
      <c r="X31" s="81">
        <f t="shared" si="1"/>
        <v>1.27</v>
      </c>
      <c r="Y31" s="33" t="s">
        <v>83</v>
      </c>
    </row>
    <row r="32" spans="1:25" ht="22.5" hidden="1" x14ac:dyDescent="0.25">
      <c r="A32" s="87">
        <f t="shared" si="3"/>
        <v>19</v>
      </c>
      <c r="B32" s="83" t="s">
        <v>135</v>
      </c>
      <c r="C32" s="93">
        <v>0</v>
      </c>
      <c r="D32" s="80">
        <v>15</v>
      </c>
      <c r="E32" s="92">
        <v>0</v>
      </c>
      <c r="F32" s="80">
        <v>15</v>
      </c>
      <c r="G32" s="80">
        <v>0</v>
      </c>
      <c r="H32" s="80">
        <v>15</v>
      </c>
      <c r="I32" s="65">
        <v>79.589302131216058</v>
      </c>
      <c r="J32" s="80">
        <v>5</v>
      </c>
      <c r="K32" s="81">
        <v>23.093543917493392</v>
      </c>
      <c r="L32" s="80">
        <v>20</v>
      </c>
      <c r="M32" s="80">
        <v>0</v>
      </c>
      <c r="N32" s="80">
        <v>15</v>
      </c>
      <c r="O32" s="80">
        <v>0</v>
      </c>
      <c r="P32" s="80">
        <v>5</v>
      </c>
      <c r="Q32" s="82"/>
      <c r="R32" s="88"/>
      <c r="S32" s="89"/>
      <c r="T32" s="88"/>
      <c r="U32" s="88">
        <v>0</v>
      </c>
      <c r="V32" s="88">
        <v>0</v>
      </c>
      <c r="W32" s="88">
        <f>D32+F32+H32+J32+L32+N32+P32-R32-T32-V32</f>
        <v>90</v>
      </c>
      <c r="X32" s="81">
        <f t="shared" si="1"/>
        <v>1.27</v>
      </c>
      <c r="Y32" s="33" t="s">
        <v>83</v>
      </c>
    </row>
    <row r="33" spans="1:25" ht="33.75" x14ac:dyDescent="0.25">
      <c r="A33" s="87">
        <f t="shared" si="3"/>
        <v>20</v>
      </c>
      <c r="B33" s="83" t="s">
        <v>136</v>
      </c>
      <c r="C33" s="93">
        <v>0</v>
      </c>
      <c r="D33" s="80">
        <v>15</v>
      </c>
      <c r="E33" s="92">
        <v>0</v>
      </c>
      <c r="F33" s="80">
        <v>15</v>
      </c>
      <c r="G33" s="80">
        <v>0</v>
      </c>
      <c r="H33" s="80">
        <v>15</v>
      </c>
      <c r="I33" s="65">
        <v>87.35181160498972</v>
      </c>
      <c r="J33" s="80">
        <v>15</v>
      </c>
      <c r="K33" s="81">
        <v>23.990479809611543</v>
      </c>
      <c r="L33" s="80">
        <v>20</v>
      </c>
      <c r="M33" s="80">
        <v>0</v>
      </c>
      <c r="N33" s="80">
        <v>15</v>
      </c>
      <c r="O33" s="80">
        <v>0</v>
      </c>
      <c r="P33" s="80">
        <v>5</v>
      </c>
      <c r="Q33" s="82"/>
      <c r="R33" s="88"/>
      <c r="S33" s="89"/>
      <c r="T33" s="88"/>
      <c r="U33" s="88">
        <v>0</v>
      </c>
      <c r="V33" s="88">
        <v>0</v>
      </c>
      <c r="W33" s="88">
        <f>D33+F33+H33+J33+L33+N33+P33-R33-T33-V33</f>
        <v>100</v>
      </c>
      <c r="X33" s="81">
        <f t="shared" si="1"/>
        <v>1.41</v>
      </c>
      <c r="Y33" s="33" t="s">
        <v>82</v>
      </c>
    </row>
    <row r="34" spans="1:25" ht="22.5" hidden="1" x14ac:dyDescent="0.25">
      <c r="A34" s="87">
        <f t="shared" si="3"/>
        <v>21</v>
      </c>
      <c r="B34" s="83" t="s">
        <v>137</v>
      </c>
      <c r="C34" s="93">
        <v>0</v>
      </c>
      <c r="D34" s="80">
        <v>15</v>
      </c>
      <c r="E34" s="92">
        <v>0</v>
      </c>
      <c r="F34" s="80">
        <v>15</v>
      </c>
      <c r="G34" s="80">
        <v>0</v>
      </c>
      <c r="H34" s="80">
        <v>15</v>
      </c>
      <c r="I34" s="65">
        <v>75.49635036496349</v>
      </c>
      <c r="J34" s="80">
        <v>5</v>
      </c>
      <c r="K34" s="81">
        <v>20.605035607398381</v>
      </c>
      <c r="L34" s="80">
        <v>20</v>
      </c>
      <c r="M34" s="80">
        <v>0</v>
      </c>
      <c r="N34" s="80">
        <v>15</v>
      </c>
      <c r="O34" s="80">
        <v>0</v>
      </c>
      <c r="P34" s="80">
        <v>5</v>
      </c>
      <c r="Q34" s="82"/>
      <c r="R34" s="88"/>
      <c r="S34" s="89"/>
      <c r="T34" s="88"/>
      <c r="U34" s="115">
        <v>1</v>
      </c>
      <c r="V34" s="88">
        <v>10</v>
      </c>
      <c r="W34" s="88">
        <f>D34+F34+H34+J34+L34+N34+P34-R34-T34-V34</f>
        <v>80</v>
      </c>
      <c r="X34" s="81">
        <f t="shared" si="1"/>
        <v>1.1299999999999999</v>
      </c>
      <c r="Y34" s="33" t="s">
        <v>81</v>
      </c>
    </row>
    <row r="35" spans="1:25" ht="22.5" hidden="1" x14ac:dyDescent="0.25">
      <c r="A35" s="87">
        <f t="shared" si="3"/>
        <v>22</v>
      </c>
      <c r="B35" s="83" t="s">
        <v>138</v>
      </c>
      <c r="C35" s="93">
        <v>0</v>
      </c>
      <c r="D35" s="80">
        <v>15</v>
      </c>
      <c r="E35" s="92">
        <v>0</v>
      </c>
      <c r="F35" s="80">
        <v>15</v>
      </c>
      <c r="G35" s="80">
        <v>0</v>
      </c>
      <c r="H35" s="80">
        <v>15</v>
      </c>
      <c r="I35" s="65">
        <v>65.919940253920842</v>
      </c>
      <c r="J35" s="80">
        <v>0</v>
      </c>
      <c r="K35" s="81">
        <v>20.54850799867242</v>
      </c>
      <c r="L35" s="80">
        <v>20</v>
      </c>
      <c r="M35" s="80">
        <v>0</v>
      </c>
      <c r="N35" s="80">
        <v>15</v>
      </c>
      <c r="O35" s="94">
        <v>0</v>
      </c>
      <c r="P35" s="80">
        <v>5</v>
      </c>
      <c r="Q35" s="82"/>
      <c r="R35" s="88"/>
      <c r="S35" s="89"/>
      <c r="T35" s="88"/>
      <c r="U35" s="88">
        <v>0</v>
      </c>
      <c r="V35" s="88">
        <v>0</v>
      </c>
      <c r="W35" s="88">
        <f t="shared" si="0"/>
        <v>85</v>
      </c>
      <c r="X35" s="81">
        <f t="shared" si="1"/>
        <v>1.2</v>
      </c>
      <c r="Y35" s="33" t="s">
        <v>83</v>
      </c>
    </row>
    <row r="36" spans="1:25" ht="22.5" hidden="1" x14ac:dyDescent="0.25">
      <c r="A36" s="87">
        <f t="shared" si="3"/>
        <v>23</v>
      </c>
      <c r="B36" s="83" t="s">
        <v>139</v>
      </c>
      <c r="C36" s="93">
        <v>0</v>
      </c>
      <c r="D36" s="80">
        <v>15</v>
      </c>
      <c r="E36" s="92">
        <v>0</v>
      </c>
      <c r="F36" s="80">
        <v>15</v>
      </c>
      <c r="G36" s="80">
        <v>0</v>
      </c>
      <c r="H36" s="80">
        <v>15</v>
      </c>
      <c r="I36" s="65">
        <v>83.271153134166838</v>
      </c>
      <c r="J36" s="80">
        <v>15</v>
      </c>
      <c r="K36" s="81">
        <v>20.68209161667335</v>
      </c>
      <c r="L36" s="80">
        <v>20</v>
      </c>
      <c r="M36" s="80">
        <v>0</v>
      </c>
      <c r="N36" s="80">
        <v>15</v>
      </c>
      <c r="O36" s="80">
        <v>0</v>
      </c>
      <c r="P36" s="80">
        <v>5</v>
      </c>
      <c r="Q36" s="82"/>
      <c r="R36" s="88"/>
      <c r="S36" s="89"/>
      <c r="T36" s="88"/>
      <c r="U36" s="115">
        <v>1</v>
      </c>
      <c r="V36" s="88">
        <v>10</v>
      </c>
      <c r="W36" s="88">
        <f>D36+F36+H36+J36+L36+N36+P36-R36-T36-V36</f>
        <v>90</v>
      </c>
      <c r="X36" s="81">
        <f t="shared" si="1"/>
        <v>1.27</v>
      </c>
      <c r="Y36" s="33" t="s">
        <v>83</v>
      </c>
    </row>
    <row r="37" spans="1:25" s="24" customFormat="1" ht="22.5" hidden="1" x14ac:dyDescent="0.25">
      <c r="A37" s="87">
        <f t="shared" si="3"/>
        <v>24</v>
      </c>
      <c r="B37" s="83" t="s">
        <v>140</v>
      </c>
      <c r="C37" s="93">
        <v>0</v>
      </c>
      <c r="D37" s="80">
        <v>15</v>
      </c>
      <c r="E37" s="92">
        <v>0</v>
      </c>
      <c r="F37" s="80">
        <v>15</v>
      </c>
      <c r="G37" s="80">
        <v>0</v>
      </c>
      <c r="H37" s="80">
        <v>15</v>
      </c>
      <c r="I37" s="65">
        <v>77.202515649337286</v>
      </c>
      <c r="J37" s="80">
        <v>5</v>
      </c>
      <c r="K37" s="81">
        <v>21.602947950253341</v>
      </c>
      <c r="L37" s="80">
        <v>20</v>
      </c>
      <c r="M37" s="80">
        <v>1</v>
      </c>
      <c r="N37" s="80">
        <v>15</v>
      </c>
      <c r="O37" s="80">
        <v>0</v>
      </c>
      <c r="P37" s="80">
        <v>5</v>
      </c>
      <c r="Q37" s="82"/>
      <c r="R37" s="88"/>
      <c r="S37" s="89"/>
      <c r="T37" s="88"/>
      <c r="U37" s="115">
        <v>1</v>
      </c>
      <c r="V37" s="88">
        <v>10</v>
      </c>
      <c r="W37" s="88">
        <f>D37+F37+H37+J37+L37+N37+P37-R37-T37-V37</f>
        <v>80</v>
      </c>
      <c r="X37" s="81">
        <f t="shared" si="1"/>
        <v>1.1299999999999999</v>
      </c>
      <c r="Y37" s="33" t="s">
        <v>81</v>
      </c>
    </row>
    <row r="38" spans="1:25" ht="22.5" x14ac:dyDescent="0.25">
      <c r="A38" s="87">
        <f t="shared" si="3"/>
        <v>25</v>
      </c>
      <c r="B38" s="83" t="s">
        <v>141</v>
      </c>
      <c r="C38" s="93">
        <v>0</v>
      </c>
      <c r="D38" s="80">
        <v>15</v>
      </c>
      <c r="E38" s="92">
        <v>0</v>
      </c>
      <c r="F38" s="80">
        <v>15</v>
      </c>
      <c r="G38" s="80">
        <v>0</v>
      </c>
      <c r="H38" s="80">
        <v>15</v>
      </c>
      <c r="I38" s="65">
        <v>88.768722849695919</v>
      </c>
      <c r="J38" s="80">
        <v>15</v>
      </c>
      <c r="K38" s="81">
        <v>22.805334364747146</v>
      </c>
      <c r="L38" s="80">
        <v>20</v>
      </c>
      <c r="M38" s="80">
        <v>0</v>
      </c>
      <c r="N38" s="80">
        <v>15</v>
      </c>
      <c r="O38" s="80">
        <v>0</v>
      </c>
      <c r="P38" s="80">
        <v>5</v>
      </c>
      <c r="Q38" s="82"/>
      <c r="R38" s="88"/>
      <c r="S38" s="89"/>
      <c r="T38" s="88"/>
      <c r="U38" s="88">
        <v>0</v>
      </c>
      <c r="V38" s="88">
        <v>0</v>
      </c>
      <c r="W38" s="88">
        <f t="shared" si="0"/>
        <v>100</v>
      </c>
      <c r="X38" s="81">
        <f t="shared" si="1"/>
        <v>1.41</v>
      </c>
      <c r="Y38" s="33" t="s">
        <v>82</v>
      </c>
    </row>
    <row r="39" spans="1:25" ht="22.5" x14ac:dyDescent="0.25">
      <c r="A39" s="87">
        <f t="shared" si="3"/>
        <v>26</v>
      </c>
      <c r="B39" s="83" t="s">
        <v>142</v>
      </c>
      <c r="C39" s="93">
        <v>0</v>
      </c>
      <c r="D39" s="80">
        <v>15</v>
      </c>
      <c r="E39" s="92">
        <v>0</v>
      </c>
      <c r="F39" s="80">
        <v>15</v>
      </c>
      <c r="G39" s="80">
        <v>0</v>
      </c>
      <c r="H39" s="80">
        <v>15</v>
      </c>
      <c r="I39" s="65">
        <v>83.830883059479206</v>
      </c>
      <c r="J39" s="80">
        <v>15</v>
      </c>
      <c r="K39" s="81">
        <v>22.830002309330922</v>
      </c>
      <c r="L39" s="80">
        <v>20</v>
      </c>
      <c r="M39" s="80">
        <v>0</v>
      </c>
      <c r="N39" s="80">
        <v>15</v>
      </c>
      <c r="O39" s="80">
        <v>0</v>
      </c>
      <c r="P39" s="80">
        <v>5</v>
      </c>
      <c r="Q39" s="82"/>
      <c r="R39" s="88"/>
      <c r="S39" s="89"/>
      <c r="T39" s="88"/>
      <c r="U39" s="88">
        <v>0</v>
      </c>
      <c r="V39" s="88">
        <v>0</v>
      </c>
      <c r="W39" s="88">
        <f>D39+F39+H39+J39+L39+N39+P39-R39-T39-V39</f>
        <v>100</v>
      </c>
      <c r="X39" s="81">
        <f t="shared" si="1"/>
        <v>1.41</v>
      </c>
      <c r="Y39" s="33" t="s">
        <v>82</v>
      </c>
    </row>
    <row r="40" spans="1:25" ht="45" hidden="1" x14ac:dyDescent="0.25">
      <c r="A40" s="87">
        <f t="shared" si="3"/>
        <v>27</v>
      </c>
      <c r="B40" s="83" t="s">
        <v>143</v>
      </c>
      <c r="C40" s="93">
        <v>0</v>
      </c>
      <c r="D40" s="80">
        <v>15</v>
      </c>
      <c r="E40" s="92">
        <v>0</v>
      </c>
      <c r="F40" s="80">
        <v>15</v>
      </c>
      <c r="G40" s="80">
        <v>0</v>
      </c>
      <c r="H40" s="80">
        <v>15</v>
      </c>
      <c r="I40" s="65">
        <v>75.842529973690247</v>
      </c>
      <c r="J40" s="80">
        <v>5</v>
      </c>
      <c r="K40" s="81">
        <v>20.985680959524952</v>
      </c>
      <c r="L40" s="80">
        <v>20</v>
      </c>
      <c r="M40" s="80">
        <v>0</v>
      </c>
      <c r="N40" s="80">
        <v>15</v>
      </c>
      <c r="O40" s="80">
        <v>0</v>
      </c>
      <c r="P40" s="80">
        <v>5</v>
      </c>
      <c r="Q40" s="82"/>
      <c r="R40" s="88"/>
      <c r="S40" s="89"/>
      <c r="T40" s="88"/>
      <c r="U40" s="115">
        <v>2</v>
      </c>
      <c r="V40" s="88">
        <v>20</v>
      </c>
      <c r="W40" s="88">
        <f>D40+F40+H40+J40+L40+N40+P40-R40-T40-V40</f>
        <v>70</v>
      </c>
      <c r="X40" s="81">
        <f t="shared" si="1"/>
        <v>0.99</v>
      </c>
      <c r="Y40" s="33" t="s">
        <v>81</v>
      </c>
    </row>
    <row r="41" spans="1:25" ht="22.5" hidden="1" x14ac:dyDescent="0.25">
      <c r="A41" s="87">
        <f t="shared" si="3"/>
        <v>28</v>
      </c>
      <c r="B41" s="83" t="s">
        <v>144</v>
      </c>
      <c r="C41" s="93">
        <v>0</v>
      </c>
      <c r="D41" s="80">
        <v>15</v>
      </c>
      <c r="E41" s="92">
        <v>0</v>
      </c>
      <c r="F41" s="80">
        <v>15</v>
      </c>
      <c r="G41" s="80">
        <v>0</v>
      </c>
      <c r="H41" s="80">
        <v>15</v>
      </c>
      <c r="I41" s="65">
        <v>70.518195582937409</v>
      </c>
      <c r="J41" s="80">
        <v>5</v>
      </c>
      <c r="K41" s="81">
        <v>23.269642405301347</v>
      </c>
      <c r="L41" s="80">
        <v>20</v>
      </c>
      <c r="M41" s="80">
        <v>1</v>
      </c>
      <c r="N41" s="80">
        <v>15</v>
      </c>
      <c r="O41" s="80">
        <v>0</v>
      </c>
      <c r="P41" s="80">
        <v>5</v>
      </c>
      <c r="Q41" s="82"/>
      <c r="R41" s="88"/>
      <c r="S41" s="89"/>
      <c r="T41" s="88"/>
      <c r="U41" s="88">
        <v>0</v>
      </c>
      <c r="V41" s="88">
        <v>0</v>
      </c>
      <c r="W41" s="88">
        <f t="shared" si="0"/>
        <v>90</v>
      </c>
      <c r="X41" s="81">
        <f t="shared" si="1"/>
        <v>1.27</v>
      </c>
      <c r="Y41" s="33" t="s">
        <v>83</v>
      </c>
    </row>
    <row r="42" spans="1:25" ht="22.5" hidden="1" x14ac:dyDescent="0.25">
      <c r="A42" s="87">
        <f t="shared" si="3"/>
        <v>29</v>
      </c>
      <c r="B42" s="83" t="s">
        <v>145</v>
      </c>
      <c r="C42" s="93">
        <v>0</v>
      </c>
      <c r="D42" s="80">
        <v>15</v>
      </c>
      <c r="E42" s="92">
        <v>0</v>
      </c>
      <c r="F42" s="80">
        <v>15</v>
      </c>
      <c r="G42" s="80">
        <v>0</v>
      </c>
      <c r="H42" s="80">
        <v>15</v>
      </c>
      <c r="I42" s="65">
        <v>76.023670382556602</v>
      </c>
      <c r="J42" s="80">
        <v>5</v>
      </c>
      <c r="K42" s="81">
        <v>22.977894034979741</v>
      </c>
      <c r="L42" s="80">
        <v>20</v>
      </c>
      <c r="M42" s="80">
        <v>0</v>
      </c>
      <c r="N42" s="80">
        <v>15</v>
      </c>
      <c r="O42" s="80">
        <v>0</v>
      </c>
      <c r="P42" s="80">
        <v>5</v>
      </c>
      <c r="Q42" s="82"/>
      <c r="R42" s="88"/>
      <c r="S42" s="89"/>
      <c r="T42" s="88"/>
      <c r="U42" s="115">
        <v>1</v>
      </c>
      <c r="V42" s="88">
        <v>10</v>
      </c>
      <c r="W42" s="88">
        <f t="shared" si="0"/>
        <v>80</v>
      </c>
      <c r="X42" s="81">
        <f t="shared" si="1"/>
        <v>1.1299999999999999</v>
      </c>
      <c r="Y42" s="33" t="s">
        <v>81</v>
      </c>
    </row>
    <row r="43" spans="1:25" ht="22.5" hidden="1" x14ac:dyDescent="0.25">
      <c r="A43" s="87">
        <f t="shared" si="3"/>
        <v>30</v>
      </c>
      <c r="B43" s="83" t="s">
        <v>146</v>
      </c>
      <c r="C43" s="93">
        <v>0</v>
      </c>
      <c r="D43" s="80">
        <v>15</v>
      </c>
      <c r="E43" s="92">
        <v>0</v>
      </c>
      <c r="F43" s="80">
        <v>15</v>
      </c>
      <c r="G43" s="80">
        <v>0</v>
      </c>
      <c r="H43" s="80">
        <v>15</v>
      </c>
      <c r="I43" s="65">
        <v>79.473318849708832</v>
      </c>
      <c r="J43" s="80">
        <v>5</v>
      </c>
      <c r="K43" s="81">
        <v>19.892018936415802</v>
      </c>
      <c r="L43" s="80">
        <v>20</v>
      </c>
      <c r="M43" s="80">
        <v>1</v>
      </c>
      <c r="N43" s="80">
        <v>15</v>
      </c>
      <c r="O43" s="80">
        <v>0</v>
      </c>
      <c r="P43" s="80">
        <v>5</v>
      </c>
      <c r="Q43" s="82"/>
      <c r="R43" s="88"/>
      <c r="S43" s="89"/>
      <c r="T43" s="88"/>
      <c r="U43" s="88">
        <v>0</v>
      </c>
      <c r="V43" s="88">
        <v>0</v>
      </c>
      <c r="W43" s="88">
        <f t="shared" si="0"/>
        <v>90</v>
      </c>
      <c r="X43" s="81">
        <f t="shared" si="1"/>
        <v>1.27</v>
      </c>
      <c r="Y43" s="33" t="s">
        <v>83</v>
      </c>
    </row>
    <row r="44" spans="1:25" ht="22.5" x14ac:dyDescent="0.25">
      <c r="A44" s="87">
        <f t="shared" si="3"/>
        <v>31</v>
      </c>
      <c r="B44" s="83" t="s">
        <v>147</v>
      </c>
      <c r="C44" s="93">
        <v>0</v>
      </c>
      <c r="D44" s="80">
        <v>15</v>
      </c>
      <c r="E44" s="92">
        <v>0</v>
      </c>
      <c r="F44" s="80">
        <v>15</v>
      </c>
      <c r="G44" s="80">
        <v>0</v>
      </c>
      <c r="H44" s="80">
        <v>15</v>
      </c>
      <c r="I44" s="65">
        <v>92.827720865541508</v>
      </c>
      <c r="J44" s="80">
        <v>15</v>
      </c>
      <c r="K44" s="81">
        <v>21.055902579183684</v>
      </c>
      <c r="L44" s="80">
        <v>20</v>
      </c>
      <c r="M44" s="80">
        <v>0</v>
      </c>
      <c r="N44" s="80">
        <v>15</v>
      </c>
      <c r="O44" s="80">
        <v>0</v>
      </c>
      <c r="P44" s="80">
        <v>5</v>
      </c>
      <c r="Q44" s="82"/>
      <c r="R44" s="88"/>
      <c r="S44" s="89"/>
      <c r="T44" s="88"/>
      <c r="U44" s="88">
        <v>0</v>
      </c>
      <c r="V44" s="88">
        <v>0</v>
      </c>
      <c r="W44" s="88">
        <f t="shared" si="0"/>
        <v>100</v>
      </c>
      <c r="X44" s="81">
        <f t="shared" si="1"/>
        <v>1.41</v>
      </c>
      <c r="Y44" s="33" t="s">
        <v>82</v>
      </c>
    </row>
    <row r="45" spans="1:25" ht="22.5" x14ac:dyDescent="0.25">
      <c r="A45" s="87">
        <f t="shared" si="3"/>
        <v>32</v>
      </c>
      <c r="B45" s="83" t="s">
        <v>148</v>
      </c>
      <c r="C45" s="93">
        <v>0</v>
      </c>
      <c r="D45" s="80">
        <v>15</v>
      </c>
      <c r="E45" s="92">
        <v>0</v>
      </c>
      <c r="F45" s="80">
        <v>15</v>
      </c>
      <c r="G45" s="80">
        <v>0</v>
      </c>
      <c r="H45" s="80">
        <v>15</v>
      </c>
      <c r="I45" s="65">
        <v>86.580897211370058</v>
      </c>
      <c r="J45" s="80">
        <v>15</v>
      </c>
      <c r="K45" s="81">
        <v>22.377597271462548</v>
      </c>
      <c r="L45" s="80">
        <v>20</v>
      </c>
      <c r="M45" s="80">
        <v>0</v>
      </c>
      <c r="N45" s="80">
        <v>15</v>
      </c>
      <c r="O45" s="80">
        <v>0</v>
      </c>
      <c r="P45" s="80">
        <v>5</v>
      </c>
      <c r="Q45" s="82"/>
      <c r="R45" s="88"/>
      <c r="S45" s="89"/>
      <c r="T45" s="88"/>
      <c r="U45" s="88">
        <v>0</v>
      </c>
      <c r="V45" s="88">
        <v>0</v>
      </c>
      <c r="W45" s="88">
        <f t="shared" si="0"/>
        <v>100</v>
      </c>
      <c r="X45" s="81">
        <f t="shared" si="1"/>
        <v>1.41</v>
      </c>
      <c r="Y45" s="33" t="s">
        <v>82</v>
      </c>
    </row>
    <row r="46" spans="1:25" ht="22.5" hidden="1" x14ac:dyDescent="0.25">
      <c r="A46" s="87">
        <f t="shared" si="3"/>
        <v>33</v>
      </c>
      <c r="B46" s="83" t="s">
        <v>149</v>
      </c>
      <c r="C46" s="93">
        <v>0</v>
      </c>
      <c r="D46" s="80">
        <v>15</v>
      </c>
      <c r="E46" s="92">
        <v>0</v>
      </c>
      <c r="F46" s="80">
        <v>15</v>
      </c>
      <c r="G46" s="80">
        <v>0</v>
      </c>
      <c r="H46" s="80">
        <v>15</v>
      </c>
      <c r="I46" s="65">
        <v>91.655595377865666</v>
      </c>
      <c r="J46" s="80">
        <v>15</v>
      </c>
      <c r="K46" s="81">
        <v>22.331051744393932</v>
      </c>
      <c r="L46" s="80">
        <v>20</v>
      </c>
      <c r="M46" s="80">
        <v>0</v>
      </c>
      <c r="N46" s="80">
        <v>15</v>
      </c>
      <c r="O46" s="80">
        <v>0</v>
      </c>
      <c r="P46" s="80">
        <v>5</v>
      </c>
      <c r="Q46" s="82"/>
      <c r="R46" s="88"/>
      <c r="S46" s="89"/>
      <c r="T46" s="88"/>
      <c r="U46" s="115">
        <v>1</v>
      </c>
      <c r="V46" s="88">
        <v>10</v>
      </c>
      <c r="W46" s="88">
        <f t="shared" ref="W46:W77" si="4">D46+F46+H46+J46+L46+N46+P46-R46-T46-V46</f>
        <v>90</v>
      </c>
      <c r="X46" s="81">
        <f t="shared" ref="X46:X77" si="5">ROUND(W46/71,2)</f>
        <v>1.27</v>
      </c>
      <c r="Y46" s="33" t="s">
        <v>83</v>
      </c>
    </row>
    <row r="47" spans="1:25" ht="22.5" hidden="1" x14ac:dyDescent="0.25">
      <c r="A47" s="87">
        <f t="shared" si="3"/>
        <v>34</v>
      </c>
      <c r="B47" s="83" t="s">
        <v>150</v>
      </c>
      <c r="C47" s="93">
        <v>0</v>
      </c>
      <c r="D47" s="80">
        <v>15</v>
      </c>
      <c r="E47" s="92">
        <v>0</v>
      </c>
      <c r="F47" s="80">
        <v>15</v>
      </c>
      <c r="G47" s="80">
        <v>0</v>
      </c>
      <c r="H47" s="80">
        <v>15</v>
      </c>
      <c r="I47" s="65">
        <v>80.194992344411418</v>
      </c>
      <c r="J47" s="80">
        <v>15</v>
      </c>
      <c r="K47" s="81">
        <v>18.682251132723813</v>
      </c>
      <c r="L47" s="80">
        <v>20</v>
      </c>
      <c r="M47" s="80">
        <v>0</v>
      </c>
      <c r="N47" s="80">
        <v>15</v>
      </c>
      <c r="O47" s="80">
        <v>0</v>
      </c>
      <c r="P47" s="80">
        <v>5</v>
      </c>
      <c r="Q47" s="82"/>
      <c r="R47" s="88"/>
      <c r="S47" s="89"/>
      <c r="T47" s="88"/>
      <c r="U47" s="115">
        <v>2</v>
      </c>
      <c r="V47" s="88">
        <v>20</v>
      </c>
      <c r="W47" s="88">
        <f t="shared" si="4"/>
        <v>80</v>
      </c>
      <c r="X47" s="81">
        <f t="shared" si="5"/>
        <v>1.1299999999999999</v>
      </c>
      <c r="Y47" s="33" t="s">
        <v>81</v>
      </c>
    </row>
    <row r="48" spans="1:25" ht="22.5" hidden="1" x14ac:dyDescent="0.25">
      <c r="A48" s="87">
        <f t="shared" si="3"/>
        <v>35</v>
      </c>
      <c r="B48" s="83" t="s">
        <v>151</v>
      </c>
      <c r="C48" s="93">
        <v>0</v>
      </c>
      <c r="D48" s="80">
        <v>15</v>
      </c>
      <c r="E48" s="92">
        <v>0</v>
      </c>
      <c r="F48" s="80">
        <v>15</v>
      </c>
      <c r="G48" s="80">
        <v>0</v>
      </c>
      <c r="H48" s="80">
        <v>15</v>
      </c>
      <c r="I48" s="65">
        <v>79.278614814230494</v>
      </c>
      <c r="J48" s="80">
        <v>5</v>
      </c>
      <c r="K48" s="81">
        <v>19.449780568180046</v>
      </c>
      <c r="L48" s="80">
        <v>20</v>
      </c>
      <c r="M48" s="80">
        <v>0</v>
      </c>
      <c r="N48" s="80">
        <v>15</v>
      </c>
      <c r="O48" s="80">
        <v>0</v>
      </c>
      <c r="P48" s="80">
        <v>5</v>
      </c>
      <c r="Q48" s="82"/>
      <c r="R48" s="88"/>
      <c r="S48" s="89"/>
      <c r="T48" s="88"/>
      <c r="U48" s="115">
        <v>1</v>
      </c>
      <c r="V48" s="88">
        <v>10</v>
      </c>
      <c r="W48" s="88">
        <f t="shared" si="4"/>
        <v>80</v>
      </c>
      <c r="X48" s="81">
        <f t="shared" si="5"/>
        <v>1.1299999999999999</v>
      </c>
      <c r="Y48" s="33" t="s">
        <v>81</v>
      </c>
    </row>
    <row r="49" spans="1:25" ht="22.5" hidden="1" x14ac:dyDescent="0.25">
      <c r="A49" s="87">
        <f t="shared" si="3"/>
        <v>36</v>
      </c>
      <c r="B49" s="83" t="s">
        <v>152</v>
      </c>
      <c r="C49" s="93">
        <v>0</v>
      </c>
      <c r="D49" s="80">
        <v>15</v>
      </c>
      <c r="E49" s="92">
        <v>0</v>
      </c>
      <c r="F49" s="80">
        <v>15</v>
      </c>
      <c r="G49" s="80">
        <v>0</v>
      </c>
      <c r="H49" s="80">
        <v>15</v>
      </c>
      <c r="I49" s="65">
        <v>78.216022247112605</v>
      </c>
      <c r="J49" s="80">
        <v>5</v>
      </c>
      <c r="K49" s="81">
        <v>24.579041909142259</v>
      </c>
      <c r="L49" s="80">
        <v>20</v>
      </c>
      <c r="M49" s="80">
        <v>0</v>
      </c>
      <c r="N49" s="80">
        <v>15</v>
      </c>
      <c r="O49" s="80">
        <v>0</v>
      </c>
      <c r="P49" s="80">
        <v>5</v>
      </c>
      <c r="Q49" s="82"/>
      <c r="R49" s="88"/>
      <c r="S49" s="89"/>
      <c r="T49" s="88"/>
      <c r="U49" s="115">
        <v>1</v>
      </c>
      <c r="V49" s="88">
        <v>10</v>
      </c>
      <c r="W49" s="88">
        <f t="shared" si="4"/>
        <v>80</v>
      </c>
      <c r="X49" s="81">
        <f t="shared" si="5"/>
        <v>1.1299999999999999</v>
      </c>
      <c r="Y49" s="33" t="s">
        <v>81</v>
      </c>
    </row>
    <row r="50" spans="1:25" ht="22.5" x14ac:dyDescent="0.25">
      <c r="A50" s="87">
        <f t="shared" si="3"/>
        <v>37</v>
      </c>
      <c r="B50" s="83" t="s">
        <v>153</v>
      </c>
      <c r="C50" s="93">
        <v>0</v>
      </c>
      <c r="D50" s="80">
        <v>15</v>
      </c>
      <c r="E50" s="92">
        <v>0</v>
      </c>
      <c r="F50" s="80">
        <v>15</v>
      </c>
      <c r="G50" s="80">
        <v>0</v>
      </c>
      <c r="H50" s="80">
        <v>15</v>
      </c>
      <c r="I50" s="65">
        <v>89.401799619311291</v>
      </c>
      <c r="J50" s="80">
        <v>15</v>
      </c>
      <c r="K50" s="81">
        <v>22.535595318810248</v>
      </c>
      <c r="L50" s="80">
        <v>20</v>
      </c>
      <c r="M50" s="80">
        <v>0</v>
      </c>
      <c r="N50" s="80">
        <v>15</v>
      </c>
      <c r="O50" s="80">
        <v>0</v>
      </c>
      <c r="P50" s="80">
        <v>5</v>
      </c>
      <c r="Q50" s="82"/>
      <c r="R50" s="88"/>
      <c r="S50" s="89"/>
      <c r="T50" s="88"/>
      <c r="U50" s="88">
        <v>0</v>
      </c>
      <c r="V50" s="88">
        <v>0</v>
      </c>
      <c r="W50" s="88">
        <f t="shared" si="4"/>
        <v>100</v>
      </c>
      <c r="X50" s="81">
        <f t="shared" si="5"/>
        <v>1.41</v>
      </c>
      <c r="Y50" s="33" t="s">
        <v>82</v>
      </c>
    </row>
    <row r="51" spans="1:25" ht="22.5" hidden="1" x14ac:dyDescent="0.25">
      <c r="A51" s="87">
        <f t="shared" si="3"/>
        <v>38</v>
      </c>
      <c r="B51" s="86" t="s">
        <v>154</v>
      </c>
      <c r="C51" s="93">
        <v>0</v>
      </c>
      <c r="D51" s="80">
        <v>15</v>
      </c>
      <c r="E51" s="92">
        <v>0</v>
      </c>
      <c r="F51" s="80">
        <v>15</v>
      </c>
      <c r="G51" s="80">
        <v>0</v>
      </c>
      <c r="H51" s="80">
        <v>15</v>
      </c>
      <c r="I51" s="65">
        <v>70.622168513214419</v>
      </c>
      <c r="J51" s="80">
        <v>5</v>
      </c>
      <c r="K51" s="81">
        <v>20.155887143771608</v>
      </c>
      <c r="L51" s="80">
        <v>20</v>
      </c>
      <c r="M51" s="80">
        <v>1</v>
      </c>
      <c r="N51" s="80">
        <v>15</v>
      </c>
      <c r="O51" s="80">
        <v>0</v>
      </c>
      <c r="P51" s="80">
        <v>5</v>
      </c>
      <c r="Q51" s="82"/>
      <c r="R51" s="88"/>
      <c r="S51" s="89"/>
      <c r="T51" s="88"/>
      <c r="U51" s="88">
        <v>0</v>
      </c>
      <c r="V51" s="88">
        <v>0</v>
      </c>
      <c r="W51" s="88">
        <f t="shared" si="4"/>
        <v>90</v>
      </c>
      <c r="X51" s="81">
        <f t="shared" si="5"/>
        <v>1.27</v>
      </c>
      <c r="Y51" s="33" t="s">
        <v>83</v>
      </c>
    </row>
    <row r="52" spans="1:25" ht="22.5" hidden="1" x14ac:dyDescent="0.25">
      <c r="A52" s="87">
        <f t="shared" si="3"/>
        <v>39</v>
      </c>
      <c r="B52" s="83" t="s">
        <v>155</v>
      </c>
      <c r="C52" s="93">
        <v>0</v>
      </c>
      <c r="D52" s="80">
        <v>15</v>
      </c>
      <c r="E52" s="92">
        <v>0</v>
      </c>
      <c r="F52" s="80">
        <v>15</v>
      </c>
      <c r="G52" s="80">
        <v>0</v>
      </c>
      <c r="H52" s="80">
        <v>15</v>
      </c>
      <c r="I52" s="65">
        <v>53.946096340846495</v>
      </c>
      <c r="J52" s="80">
        <v>0</v>
      </c>
      <c r="K52" s="81">
        <v>24.52400995862514</v>
      </c>
      <c r="L52" s="80">
        <v>20</v>
      </c>
      <c r="M52" s="80">
        <v>0</v>
      </c>
      <c r="N52" s="80">
        <v>15</v>
      </c>
      <c r="O52" s="80">
        <v>0</v>
      </c>
      <c r="P52" s="80">
        <v>5</v>
      </c>
      <c r="Q52" s="82"/>
      <c r="R52" s="88"/>
      <c r="S52" s="89"/>
      <c r="T52" s="88"/>
      <c r="U52" s="115">
        <v>1</v>
      </c>
      <c r="V52" s="88">
        <v>10</v>
      </c>
      <c r="W52" s="88">
        <f t="shared" si="4"/>
        <v>75</v>
      </c>
      <c r="X52" s="81">
        <f t="shared" si="5"/>
        <v>1.06</v>
      </c>
      <c r="Y52" s="33" t="s">
        <v>81</v>
      </c>
    </row>
    <row r="53" spans="1:25" ht="22.5" hidden="1" x14ac:dyDescent="0.25">
      <c r="A53" s="87">
        <f t="shared" si="3"/>
        <v>40</v>
      </c>
      <c r="B53" s="83" t="s">
        <v>156</v>
      </c>
      <c r="C53" s="93">
        <v>0</v>
      </c>
      <c r="D53" s="80">
        <v>15</v>
      </c>
      <c r="E53" s="92">
        <v>0</v>
      </c>
      <c r="F53" s="80">
        <v>15</v>
      </c>
      <c r="G53" s="80">
        <v>0</v>
      </c>
      <c r="H53" s="80">
        <v>15</v>
      </c>
      <c r="I53" s="65">
        <v>76.390001938861246</v>
      </c>
      <c r="J53" s="80">
        <v>5</v>
      </c>
      <c r="K53" s="81">
        <v>22.489787008451056</v>
      </c>
      <c r="L53" s="80">
        <v>20</v>
      </c>
      <c r="M53" s="80">
        <v>0</v>
      </c>
      <c r="N53" s="80">
        <v>15</v>
      </c>
      <c r="O53" s="80">
        <v>0</v>
      </c>
      <c r="P53" s="80">
        <v>5</v>
      </c>
      <c r="Q53" s="82"/>
      <c r="R53" s="88"/>
      <c r="S53" s="89"/>
      <c r="T53" s="88"/>
      <c r="U53" s="88">
        <v>0</v>
      </c>
      <c r="V53" s="88">
        <v>0</v>
      </c>
      <c r="W53" s="88">
        <f t="shared" si="4"/>
        <v>90</v>
      </c>
      <c r="X53" s="81">
        <f t="shared" si="5"/>
        <v>1.27</v>
      </c>
      <c r="Y53" s="33" t="s">
        <v>83</v>
      </c>
    </row>
    <row r="54" spans="1:25" ht="22.5" hidden="1" x14ac:dyDescent="0.25">
      <c r="A54" s="87">
        <f t="shared" si="3"/>
        <v>41</v>
      </c>
      <c r="B54" s="90" t="s">
        <v>157</v>
      </c>
      <c r="C54" s="93">
        <v>0</v>
      </c>
      <c r="D54" s="80">
        <v>15</v>
      </c>
      <c r="E54" s="92">
        <v>0</v>
      </c>
      <c r="F54" s="80">
        <v>15</v>
      </c>
      <c r="G54" s="80">
        <v>0</v>
      </c>
      <c r="H54" s="80">
        <v>15</v>
      </c>
      <c r="I54" s="65">
        <v>93.178030266024493</v>
      </c>
      <c r="J54" s="80">
        <v>15</v>
      </c>
      <c r="K54" s="81">
        <v>19.678855456950853</v>
      </c>
      <c r="L54" s="80">
        <v>20</v>
      </c>
      <c r="M54" s="80">
        <v>0</v>
      </c>
      <c r="N54" s="80">
        <v>15</v>
      </c>
      <c r="O54" s="80">
        <v>0</v>
      </c>
      <c r="P54" s="80">
        <v>5</v>
      </c>
      <c r="Q54" s="82"/>
      <c r="R54" s="88"/>
      <c r="S54" s="89"/>
      <c r="T54" s="88"/>
      <c r="U54" s="115">
        <v>1</v>
      </c>
      <c r="V54" s="88">
        <v>10</v>
      </c>
      <c r="W54" s="88">
        <f t="shared" si="4"/>
        <v>90</v>
      </c>
      <c r="X54" s="81">
        <f t="shared" si="5"/>
        <v>1.27</v>
      </c>
      <c r="Y54" s="33" t="s">
        <v>83</v>
      </c>
    </row>
    <row r="55" spans="1:25" ht="22.5" x14ac:dyDescent="0.25">
      <c r="A55" s="87">
        <f t="shared" si="3"/>
        <v>42</v>
      </c>
      <c r="B55" s="83" t="s">
        <v>158</v>
      </c>
      <c r="C55" s="93">
        <v>0</v>
      </c>
      <c r="D55" s="80">
        <v>15</v>
      </c>
      <c r="E55" s="92">
        <v>0</v>
      </c>
      <c r="F55" s="80">
        <v>15</v>
      </c>
      <c r="G55" s="80">
        <v>0</v>
      </c>
      <c r="H55" s="80">
        <v>15</v>
      </c>
      <c r="I55" s="65">
        <v>86.781704781704789</v>
      </c>
      <c r="J55" s="80">
        <v>15</v>
      </c>
      <c r="K55" s="81">
        <v>22.628267327027363</v>
      </c>
      <c r="L55" s="80">
        <v>20</v>
      </c>
      <c r="M55" s="80">
        <v>0</v>
      </c>
      <c r="N55" s="80">
        <v>15</v>
      </c>
      <c r="O55" s="80">
        <v>0</v>
      </c>
      <c r="P55" s="80">
        <v>5</v>
      </c>
      <c r="Q55" s="82"/>
      <c r="R55" s="88"/>
      <c r="S55" s="89"/>
      <c r="T55" s="88"/>
      <c r="U55" s="88">
        <v>0</v>
      </c>
      <c r="V55" s="88">
        <v>0</v>
      </c>
      <c r="W55" s="88">
        <f t="shared" si="4"/>
        <v>100</v>
      </c>
      <c r="X55" s="81">
        <f t="shared" si="5"/>
        <v>1.41</v>
      </c>
      <c r="Y55" s="33" t="s">
        <v>82</v>
      </c>
    </row>
    <row r="56" spans="1:25" ht="22.5" hidden="1" x14ac:dyDescent="0.25">
      <c r="A56" s="87">
        <f t="shared" si="3"/>
        <v>43</v>
      </c>
      <c r="B56" s="83" t="s">
        <v>159</v>
      </c>
      <c r="C56" s="93">
        <v>0</v>
      </c>
      <c r="D56" s="80">
        <v>15</v>
      </c>
      <c r="E56" s="92">
        <v>0</v>
      </c>
      <c r="F56" s="80">
        <v>15</v>
      </c>
      <c r="G56" s="80">
        <v>0</v>
      </c>
      <c r="H56" s="80">
        <v>15</v>
      </c>
      <c r="I56" s="65">
        <v>60.807093398502367</v>
      </c>
      <c r="J56" s="80">
        <v>0</v>
      </c>
      <c r="K56" s="81">
        <v>24.779428927065339</v>
      </c>
      <c r="L56" s="80">
        <v>20</v>
      </c>
      <c r="M56" s="80">
        <v>0</v>
      </c>
      <c r="N56" s="80">
        <v>15</v>
      </c>
      <c r="O56" s="80">
        <v>0</v>
      </c>
      <c r="P56" s="80">
        <v>5</v>
      </c>
      <c r="Q56" s="82"/>
      <c r="R56" s="88"/>
      <c r="S56" s="89"/>
      <c r="T56" s="88"/>
      <c r="U56" s="115">
        <v>2</v>
      </c>
      <c r="V56" s="88">
        <v>20</v>
      </c>
      <c r="W56" s="88">
        <f t="shared" si="4"/>
        <v>65</v>
      </c>
      <c r="X56" s="81">
        <f t="shared" si="5"/>
        <v>0.92</v>
      </c>
      <c r="Y56" s="33" t="s">
        <v>84</v>
      </c>
    </row>
    <row r="57" spans="1:25" ht="33.75" hidden="1" x14ac:dyDescent="0.25">
      <c r="A57" s="87">
        <f t="shared" ref="A57:A84" si="6">A56+1</f>
        <v>44</v>
      </c>
      <c r="B57" s="85" t="s">
        <v>160</v>
      </c>
      <c r="C57" s="93">
        <v>0</v>
      </c>
      <c r="D57" s="80">
        <v>15</v>
      </c>
      <c r="E57" s="92">
        <v>0</v>
      </c>
      <c r="F57" s="80">
        <v>15</v>
      </c>
      <c r="G57" s="80">
        <v>0</v>
      </c>
      <c r="H57" s="80">
        <v>15</v>
      </c>
      <c r="I57" s="65">
        <v>8.5232009944366123</v>
      </c>
      <c r="J57" s="80">
        <v>0</v>
      </c>
      <c r="K57" s="81">
        <v>12.371265980667289</v>
      </c>
      <c r="L57" s="80">
        <v>0</v>
      </c>
      <c r="M57" s="80">
        <v>2</v>
      </c>
      <c r="N57" s="80">
        <v>5</v>
      </c>
      <c r="O57" s="80">
        <v>0</v>
      </c>
      <c r="P57" s="80">
        <v>5</v>
      </c>
      <c r="Q57" s="82"/>
      <c r="R57" s="88"/>
      <c r="S57" s="89"/>
      <c r="T57" s="88"/>
      <c r="U57" s="115">
        <v>3</v>
      </c>
      <c r="V57" s="88">
        <v>20</v>
      </c>
      <c r="W57" s="88">
        <f t="shared" si="4"/>
        <v>35</v>
      </c>
      <c r="X57" s="81">
        <f t="shared" si="5"/>
        <v>0.49</v>
      </c>
      <c r="Y57" s="33" t="s">
        <v>84</v>
      </c>
    </row>
    <row r="58" spans="1:25" ht="22.5" hidden="1" x14ac:dyDescent="0.25">
      <c r="A58" s="87">
        <f t="shared" si="6"/>
        <v>45</v>
      </c>
      <c r="B58" s="83" t="s">
        <v>161</v>
      </c>
      <c r="C58" s="93">
        <v>0</v>
      </c>
      <c r="D58" s="80">
        <v>15</v>
      </c>
      <c r="E58" s="92">
        <v>0</v>
      </c>
      <c r="F58" s="80">
        <v>15</v>
      </c>
      <c r="G58" s="80">
        <v>0</v>
      </c>
      <c r="H58" s="80">
        <v>15</v>
      </c>
      <c r="I58" s="65">
        <v>75.147422912446544</v>
      </c>
      <c r="J58" s="80">
        <v>5</v>
      </c>
      <c r="K58" s="81">
        <v>22.305616639427029</v>
      </c>
      <c r="L58" s="80">
        <v>20</v>
      </c>
      <c r="M58" s="80">
        <v>0</v>
      </c>
      <c r="N58" s="80">
        <v>15</v>
      </c>
      <c r="O58" s="80">
        <v>0</v>
      </c>
      <c r="P58" s="80">
        <v>5</v>
      </c>
      <c r="Q58" s="82"/>
      <c r="R58" s="88"/>
      <c r="S58" s="89"/>
      <c r="T58" s="88"/>
      <c r="U58" s="88">
        <v>0</v>
      </c>
      <c r="V58" s="88">
        <v>0</v>
      </c>
      <c r="W58" s="88">
        <f t="shared" si="4"/>
        <v>90</v>
      </c>
      <c r="X58" s="81">
        <f t="shared" si="5"/>
        <v>1.27</v>
      </c>
      <c r="Y58" s="33" t="s">
        <v>83</v>
      </c>
    </row>
    <row r="59" spans="1:25" ht="22.5" hidden="1" x14ac:dyDescent="0.25">
      <c r="A59" s="87">
        <f t="shared" si="6"/>
        <v>46</v>
      </c>
      <c r="B59" s="83" t="s">
        <v>162</v>
      </c>
      <c r="C59" s="93">
        <v>0</v>
      </c>
      <c r="D59" s="80">
        <v>15</v>
      </c>
      <c r="E59" s="92">
        <v>0</v>
      </c>
      <c r="F59" s="80">
        <v>15</v>
      </c>
      <c r="G59" s="80">
        <v>0</v>
      </c>
      <c r="H59" s="80">
        <v>15</v>
      </c>
      <c r="I59" s="65">
        <v>96.051617361720218</v>
      </c>
      <c r="J59" s="80">
        <v>15</v>
      </c>
      <c r="K59" s="81">
        <v>20.5048178613396</v>
      </c>
      <c r="L59" s="80">
        <v>20</v>
      </c>
      <c r="M59" s="80">
        <v>0</v>
      </c>
      <c r="N59" s="80">
        <v>15</v>
      </c>
      <c r="O59" s="80">
        <v>0</v>
      </c>
      <c r="P59" s="80">
        <v>5</v>
      </c>
      <c r="Q59" s="82"/>
      <c r="R59" s="88"/>
      <c r="S59" s="89"/>
      <c r="T59" s="88"/>
      <c r="U59" s="115">
        <v>1</v>
      </c>
      <c r="V59" s="88">
        <v>10</v>
      </c>
      <c r="W59" s="88">
        <f t="shared" si="4"/>
        <v>90</v>
      </c>
      <c r="X59" s="81">
        <f t="shared" si="5"/>
        <v>1.27</v>
      </c>
      <c r="Y59" s="33" t="s">
        <v>83</v>
      </c>
    </row>
    <row r="60" spans="1:25" ht="22.5" x14ac:dyDescent="0.25">
      <c r="A60" s="87">
        <f t="shared" si="6"/>
        <v>47</v>
      </c>
      <c r="B60" s="83" t="s">
        <v>163</v>
      </c>
      <c r="C60" s="93">
        <v>0</v>
      </c>
      <c r="D60" s="80">
        <v>15</v>
      </c>
      <c r="E60" s="92">
        <v>0</v>
      </c>
      <c r="F60" s="80">
        <v>15</v>
      </c>
      <c r="G60" s="80">
        <v>0</v>
      </c>
      <c r="H60" s="80">
        <v>15</v>
      </c>
      <c r="I60" s="65">
        <v>89.078202350954712</v>
      </c>
      <c r="J60" s="80">
        <v>15</v>
      </c>
      <c r="K60" s="81">
        <v>22.469370602207135</v>
      </c>
      <c r="L60" s="80">
        <v>20</v>
      </c>
      <c r="M60" s="80">
        <v>0</v>
      </c>
      <c r="N60" s="80">
        <v>15</v>
      </c>
      <c r="O60" s="80">
        <v>0</v>
      </c>
      <c r="P60" s="80">
        <v>5</v>
      </c>
      <c r="Q60" s="82"/>
      <c r="R60" s="88"/>
      <c r="S60" s="89"/>
      <c r="T60" s="88"/>
      <c r="U60" s="88">
        <v>0</v>
      </c>
      <c r="V60" s="88">
        <v>0</v>
      </c>
      <c r="W60" s="88">
        <f t="shared" si="4"/>
        <v>100</v>
      </c>
      <c r="X60" s="81">
        <f t="shared" si="5"/>
        <v>1.41</v>
      </c>
      <c r="Y60" s="33" t="s">
        <v>82</v>
      </c>
    </row>
    <row r="61" spans="1:25" ht="33.75" hidden="1" x14ac:dyDescent="0.25">
      <c r="A61" s="87">
        <f t="shared" si="6"/>
        <v>48</v>
      </c>
      <c r="B61" s="83" t="s">
        <v>164</v>
      </c>
      <c r="C61" s="93">
        <v>0</v>
      </c>
      <c r="D61" s="80">
        <v>15</v>
      </c>
      <c r="E61" s="92">
        <v>0</v>
      </c>
      <c r="F61" s="80">
        <v>15</v>
      </c>
      <c r="G61" s="80">
        <v>0</v>
      </c>
      <c r="H61" s="80">
        <v>15</v>
      </c>
      <c r="I61" s="65">
        <v>75.682274016183683</v>
      </c>
      <c r="J61" s="80">
        <v>5</v>
      </c>
      <c r="K61" s="81">
        <v>21.729752814269411</v>
      </c>
      <c r="L61" s="80">
        <v>20</v>
      </c>
      <c r="M61" s="80">
        <v>0</v>
      </c>
      <c r="N61" s="80">
        <v>15</v>
      </c>
      <c r="O61" s="80">
        <v>0</v>
      </c>
      <c r="P61" s="80">
        <v>5</v>
      </c>
      <c r="Q61" s="82"/>
      <c r="R61" s="88"/>
      <c r="S61" s="89"/>
      <c r="T61" s="88"/>
      <c r="U61" s="115">
        <v>1</v>
      </c>
      <c r="V61" s="88">
        <v>10</v>
      </c>
      <c r="W61" s="88">
        <f t="shared" si="4"/>
        <v>80</v>
      </c>
      <c r="X61" s="81">
        <f t="shared" si="5"/>
        <v>1.1299999999999999</v>
      </c>
      <c r="Y61" s="33" t="s">
        <v>81</v>
      </c>
    </row>
    <row r="62" spans="1:25" ht="22.5" hidden="1" x14ac:dyDescent="0.25">
      <c r="A62" s="87">
        <f t="shared" si="6"/>
        <v>49</v>
      </c>
      <c r="B62" s="83" t="s">
        <v>165</v>
      </c>
      <c r="C62" s="93">
        <v>0</v>
      </c>
      <c r="D62" s="80">
        <v>15</v>
      </c>
      <c r="E62" s="92">
        <v>0</v>
      </c>
      <c r="F62" s="80">
        <v>15</v>
      </c>
      <c r="G62" s="80">
        <v>0</v>
      </c>
      <c r="H62" s="80">
        <v>15</v>
      </c>
      <c r="I62" s="65">
        <v>82.775306400363135</v>
      </c>
      <c r="J62" s="80">
        <v>15</v>
      </c>
      <c r="K62" s="81">
        <v>20.49848035324619</v>
      </c>
      <c r="L62" s="80">
        <v>20</v>
      </c>
      <c r="M62" s="80">
        <v>1</v>
      </c>
      <c r="N62" s="80">
        <v>15</v>
      </c>
      <c r="O62" s="80">
        <v>0</v>
      </c>
      <c r="P62" s="80">
        <v>5</v>
      </c>
      <c r="Q62" s="82"/>
      <c r="R62" s="88"/>
      <c r="S62" s="89"/>
      <c r="T62" s="88"/>
      <c r="U62" s="115">
        <v>1</v>
      </c>
      <c r="V62" s="88">
        <v>10</v>
      </c>
      <c r="W62" s="88">
        <f t="shared" si="4"/>
        <v>90</v>
      </c>
      <c r="X62" s="81">
        <f t="shared" si="5"/>
        <v>1.27</v>
      </c>
      <c r="Y62" s="33" t="s">
        <v>83</v>
      </c>
    </row>
    <row r="63" spans="1:25" ht="22.5" hidden="1" x14ac:dyDescent="0.25">
      <c r="A63" s="87">
        <f t="shared" si="6"/>
        <v>50</v>
      </c>
      <c r="B63" s="83" t="s">
        <v>166</v>
      </c>
      <c r="C63" s="93">
        <v>0</v>
      </c>
      <c r="D63" s="80">
        <v>15</v>
      </c>
      <c r="E63" s="92">
        <v>0</v>
      </c>
      <c r="F63" s="80">
        <v>15</v>
      </c>
      <c r="G63" s="80">
        <v>1</v>
      </c>
      <c r="H63" s="80">
        <v>5</v>
      </c>
      <c r="I63" s="65">
        <v>75.729978085925282</v>
      </c>
      <c r="J63" s="80">
        <v>5</v>
      </c>
      <c r="K63" s="81">
        <v>19.550867021967392</v>
      </c>
      <c r="L63" s="80">
        <v>20</v>
      </c>
      <c r="M63" s="80">
        <v>1</v>
      </c>
      <c r="N63" s="80">
        <v>15</v>
      </c>
      <c r="O63" s="80">
        <v>0</v>
      </c>
      <c r="P63" s="80">
        <v>5</v>
      </c>
      <c r="Q63" s="82"/>
      <c r="R63" s="88"/>
      <c r="S63" s="89"/>
      <c r="T63" s="88"/>
      <c r="U63" s="115">
        <v>2</v>
      </c>
      <c r="V63" s="88">
        <v>20</v>
      </c>
      <c r="W63" s="88">
        <f t="shared" si="4"/>
        <v>60</v>
      </c>
      <c r="X63" s="81">
        <f t="shared" si="5"/>
        <v>0.85</v>
      </c>
      <c r="Y63" s="33" t="s">
        <v>84</v>
      </c>
    </row>
    <row r="64" spans="1:25" ht="22.5" hidden="1" x14ac:dyDescent="0.25">
      <c r="A64" s="87">
        <f t="shared" si="6"/>
        <v>51</v>
      </c>
      <c r="B64" s="86" t="s">
        <v>167</v>
      </c>
      <c r="C64" s="93">
        <v>0</v>
      </c>
      <c r="D64" s="80">
        <v>15</v>
      </c>
      <c r="E64" s="92">
        <v>0</v>
      </c>
      <c r="F64" s="80">
        <v>15</v>
      </c>
      <c r="G64" s="80">
        <v>0</v>
      </c>
      <c r="H64" s="80">
        <v>15</v>
      </c>
      <c r="I64" s="65">
        <v>76.604413777372272</v>
      </c>
      <c r="J64" s="80">
        <v>5</v>
      </c>
      <c r="K64" s="81">
        <v>24.249411807009412</v>
      </c>
      <c r="L64" s="80">
        <v>20</v>
      </c>
      <c r="M64" s="80">
        <v>0</v>
      </c>
      <c r="N64" s="80">
        <v>15</v>
      </c>
      <c r="O64" s="80">
        <v>0</v>
      </c>
      <c r="P64" s="80">
        <v>5</v>
      </c>
      <c r="Q64" s="82"/>
      <c r="R64" s="88"/>
      <c r="S64" s="89"/>
      <c r="T64" s="88"/>
      <c r="U64" s="88">
        <v>0</v>
      </c>
      <c r="V64" s="88">
        <v>0</v>
      </c>
      <c r="W64" s="88">
        <f t="shared" si="4"/>
        <v>90</v>
      </c>
      <c r="X64" s="81">
        <f t="shared" si="5"/>
        <v>1.27</v>
      </c>
      <c r="Y64" s="33" t="s">
        <v>83</v>
      </c>
    </row>
    <row r="65" spans="1:25" ht="22.5" x14ac:dyDescent="0.25">
      <c r="A65" s="87">
        <f t="shared" si="6"/>
        <v>52</v>
      </c>
      <c r="B65" s="86" t="s">
        <v>168</v>
      </c>
      <c r="C65" s="93">
        <v>0</v>
      </c>
      <c r="D65" s="80">
        <v>15</v>
      </c>
      <c r="E65" s="92">
        <v>0</v>
      </c>
      <c r="F65" s="80">
        <v>15</v>
      </c>
      <c r="G65" s="80">
        <v>0</v>
      </c>
      <c r="H65" s="80">
        <v>15</v>
      </c>
      <c r="I65" s="65">
        <v>92.2601179094965</v>
      </c>
      <c r="J65" s="80">
        <v>15</v>
      </c>
      <c r="K65" s="81">
        <v>18.402994030708154</v>
      </c>
      <c r="L65" s="80">
        <v>20</v>
      </c>
      <c r="M65" s="80">
        <v>0</v>
      </c>
      <c r="N65" s="80">
        <v>15</v>
      </c>
      <c r="O65" s="80">
        <v>0</v>
      </c>
      <c r="P65" s="80">
        <v>5</v>
      </c>
      <c r="Q65" s="82"/>
      <c r="R65" s="88"/>
      <c r="S65" s="89"/>
      <c r="T65" s="88"/>
      <c r="U65" s="88">
        <v>0</v>
      </c>
      <c r="V65" s="88">
        <v>0</v>
      </c>
      <c r="W65" s="88">
        <f t="shared" si="4"/>
        <v>100</v>
      </c>
      <c r="X65" s="81">
        <f t="shared" si="5"/>
        <v>1.41</v>
      </c>
      <c r="Y65" s="33" t="s">
        <v>82</v>
      </c>
    </row>
    <row r="66" spans="1:25" ht="22.5" x14ac:dyDescent="0.25">
      <c r="A66" s="87">
        <f t="shared" si="6"/>
        <v>53</v>
      </c>
      <c r="B66" s="83" t="s">
        <v>169</v>
      </c>
      <c r="C66" s="93">
        <v>0</v>
      </c>
      <c r="D66" s="80">
        <v>15</v>
      </c>
      <c r="E66" s="92">
        <v>0</v>
      </c>
      <c r="F66" s="80">
        <v>15</v>
      </c>
      <c r="G66" s="80">
        <v>0</v>
      </c>
      <c r="H66" s="80">
        <v>15</v>
      </c>
      <c r="I66" s="65">
        <v>87.496745207157986</v>
      </c>
      <c r="J66" s="80">
        <v>15</v>
      </c>
      <c r="K66" s="81">
        <v>23.458430573729579</v>
      </c>
      <c r="L66" s="80">
        <v>20</v>
      </c>
      <c r="M66" s="80">
        <v>0</v>
      </c>
      <c r="N66" s="80">
        <v>15</v>
      </c>
      <c r="O66" s="80">
        <v>0</v>
      </c>
      <c r="P66" s="80">
        <v>5</v>
      </c>
      <c r="Q66" s="82"/>
      <c r="R66" s="88"/>
      <c r="S66" s="89"/>
      <c r="T66" s="88"/>
      <c r="U66" s="88">
        <v>0</v>
      </c>
      <c r="V66" s="88">
        <v>0</v>
      </c>
      <c r="W66" s="88">
        <f t="shared" si="4"/>
        <v>100</v>
      </c>
      <c r="X66" s="81">
        <f t="shared" si="5"/>
        <v>1.41</v>
      </c>
      <c r="Y66" s="33" t="s">
        <v>82</v>
      </c>
    </row>
    <row r="67" spans="1:25" ht="22.5" x14ac:dyDescent="0.25">
      <c r="A67" s="87">
        <f t="shared" si="6"/>
        <v>54</v>
      </c>
      <c r="B67" s="85" t="s">
        <v>170</v>
      </c>
      <c r="C67" s="93">
        <v>0</v>
      </c>
      <c r="D67" s="80">
        <v>15</v>
      </c>
      <c r="E67" s="92">
        <v>0</v>
      </c>
      <c r="F67" s="80">
        <v>15</v>
      </c>
      <c r="G67" s="80">
        <v>0</v>
      </c>
      <c r="H67" s="80">
        <v>15</v>
      </c>
      <c r="I67" s="65">
        <v>85.821574690503638</v>
      </c>
      <c r="J67" s="80">
        <v>15</v>
      </c>
      <c r="K67" s="81">
        <v>20.61626475274867</v>
      </c>
      <c r="L67" s="80">
        <v>20</v>
      </c>
      <c r="M67" s="80">
        <v>0</v>
      </c>
      <c r="N67" s="80">
        <v>15</v>
      </c>
      <c r="O67" s="80">
        <v>0</v>
      </c>
      <c r="P67" s="80">
        <v>5</v>
      </c>
      <c r="Q67" s="82"/>
      <c r="R67" s="88"/>
      <c r="S67" s="89"/>
      <c r="T67" s="88"/>
      <c r="U67" s="88">
        <v>0</v>
      </c>
      <c r="V67" s="88">
        <v>0</v>
      </c>
      <c r="W67" s="88">
        <f t="shared" si="4"/>
        <v>100</v>
      </c>
      <c r="X67" s="81">
        <f t="shared" si="5"/>
        <v>1.41</v>
      </c>
      <c r="Y67" s="33" t="s">
        <v>82</v>
      </c>
    </row>
    <row r="68" spans="1:25" ht="22.5" hidden="1" x14ac:dyDescent="0.25">
      <c r="A68" s="87">
        <f t="shared" si="6"/>
        <v>55</v>
      </c>
      <c r="B68" s="83" t="s">
        <v>171</v>
      </c>
      <c r="C68" s="93">
        <v>0</v>
      </c>
      <c r="D68" s="80">
        <v>15</v>
      </c>
      <c r="E68" s="92">
        <v>0</v>
      </c>
      <c r="F68" s="80">
        <v>15</v>
      </c>
      <c r="G68" s="80">
        <v>0</v>
      </c>
      <c r="H68" s="80">
        <v>15</v>
      </c>
      <c r="I68" s="65">
        <v>76.432012042147505</v>
      </c>
      <c r="J68" s="80">
        <v>5</v>
      </c>
      <c r="K68" s="81">
        <v>20.637893353882692</v>
      </c>
      <c r="L68" s="80">
        <v>20</v>
      </c>
      <c r="M68" s="80">
        <v>0</v>
      </c>
      <c r="N68" s="80">
        <v>15</v>
      </c>
      <c r="O68" s="80">
        <v>0</v>
      </c>
      <c r="P68" s="80">
        <v>5</v>
      </c>
      <c r="Q68" s="82"/>
      <c r="R68" s="88"/>
      <c r="S68" s="89"/>
      <c r="T68" s="88"/>
      <c r="U68" s="88">
        <v>0</v>
      </c>
      <c r="V68" s="88">
        <v>0</v>
      </c>
      <c r="W68" s="88">
        <f t="shared" si="4"/>
        <v>90</v>
      </c>
      <c r="X68" s="81">
        <f t="shared" si="5"/>
        <v>1.27</v>
      </c>
      <c r="Y68" s="33" t="s">
        <v>83</v>
      </c>
    </row>
    <row r="69" spans="1:25" ht="22.5" hidden="1" x14ac:dyDescent="0.25">
      <c r="A69" s="87">
        <f t="shared" si="6"/>
        <v>56</v>
      </c>
      <c r="B69" s="83" t="s">
        <v>172</v>
      </c>
      <c r="C69" s="93">
        <v>0</v>
      </c>
      <c r="D69" s="80">
        <v>15</v>
      </c>
      <c r="E69" s="92">
        <v>0</v>
      </c>
      <c r="F69" s="80">
        <v>15</v>
      </c>
      <c r="G69" s="80">
        <v>0</v>
      </c>
      <c r="H69" s="80">
        <v>15</v>
      </c>
      <c r="I69" s="65">
        <v>85.312820438757385</v>
      </c>
      <c r="J69" s="80">
        <v>15</v>
      </c>
      <c r="K69" s="81">
        <v>19.254995059830936</v>
      </c>
      <c r="L69" s="80">
        <v>20</v>
      </c>
      <c r="M69" s="80">
        <v>0</v>
      </c>
      <c r="N69" s="80">
        <v>15</v>
      </c>
      <c r="O69" s="80">
        <v>0</v>
      </c>
      <c r="P69" s="80">
        <v>5</v>
      </c>
      <c r="Q69" s="82"/>
      <c r="R69" s="88"/>
      <c r="S69" s="89"/>
      <c r="T69" s="88"/>
      <c r="U69" s="115">
        <v>1</v>
      </c>
      <c r="V69" s="88">
        <v>10</v>
      </c>
      <c r="W69" s="88">
        <f t="shared" si="4"/>
        <v>90</v>
      </c>
      <c r="X69" s="81">
        <f t="shared" si="5"/>
        <v>1.27</v>
      </c>
      <c r="Y69" s="33" t="s">
        <v>83</v>
      </c>
    </row>
    <row r="70" spans="1:25" ht="22.5" hidden="1" x14ac:dyDescent="0.25">
      <c r="A70" s="87">
        <f t="shared" si="6"/>
        <v>57</v>
      </c>
      <c r="B70" s="83" t="s">
        <v>173</v>
      </c>
      <c r="C70" s="93">
        <v>0</v>
      </c>
      <c r="D70" s="80">
        <v>15</v>
      </c>
      <c r="E70" s="92">
        <v>0</v>
      </c>
      <c r="F70" s="80">
        <v>15</v>
      </c>
      <c r="G70" s="80">
        <v>0</v>
      </c>
      <c r="H70" s="80">
        <v>15</v>
      </c>
      <c r="I70" s="65">
        <v>74.266792634581904</v>
      </c>
      <c r="J70" s="80">
        <v>5</v>
      </c>
      <c r="K70" s="81">
        <v>20.007901377491205</v>
      </c>
      <c r="L70" s="80">
        <v>20</v>
      </c>
      <c r="M70" s="80">
        <v>0</v>
      </c>
      <c r="N70" s="80">
        <v>15</v>
      </c>
      <c r="O70" s="80">
        <v>0</v>
      </c>
      <c r="P70" s="80">
        <v>5</v>
      </c>
      <c r="Q70" s="82"/>
      <c r="R70" s="88"/>
      <c r="S70" s="89"/>
      <c r="T70" s="88"/>
      <c r="U70" s="88">
        <v>0</v>
      </c>
      <c r="V70" s="88">
        <v>0</v>
      </c>
      <c r="W70" s="88">
        <f t="shared" si="4"/>
        <v>90</v>
      </c>
      <c r="X70" s="81">
        <f t="shared" si="5"/>
        <v>1.27</v>
      </c>
      <c r="Y70" s="33" t="s">
        <v>83</v>
      </c>
    </row>
    <row r="71" spans="1:25" ht="22.5" hidden="1" x14ac:dyDescent="0.25">
      <c r="A71" s="87">
        <f t="shared" si="6"/>
        <v>58</v>
      </c>
      <c r="B71" s="83" t="s">
        <v>174</v>
      </c>
      <c r="C71" s="93">
        <v>0</v>
      </c>
      <c r="D71" s="80">
        <v>15</v>
      </c>
      <c r="E71" s="92">
        <v>0</v>
      </c>
      <c r="F71" s="80">
        <v>15</v>
      </c>
      <c r="G71" s="80">
        <v>0</v>
      </c>
      <c r="H71" s="80">
        <v>15</v>
      </c>
      <c r="I71" s="65">
        <v>85.310159299504164</v>
      </c>
      <c r="J71" s="80">
        <v>15</v>
      </c>
      <c r="K71" s="81">
        <v>22.929061070251869</v>
      </c>
      <c r="L71" s="80">
        <v>20</v>
      </c>
      <c r="M71" s="80">
        <v>0</v>
      </c>
      <c r="N71" s="80">
        <v>15</v>
      </c>
      <c r="O71" s="80">
        <v>0</v>
      </c>
      <c r="P71" s="80">
        <v>5</v>
      </c>
      <c r="Q71" s="82"/>
      <c r="R71" s="88"/>
      <c r="S71" s="89"/>
      <c r="T71" s="88"/>
      <c r="U71" s="115">
        <v>3</v>
      </c>
      <c r="V71" s="88">
        <v>20</v>
      </c>
      <c r="W71" s="88">
        <f t="shared" si="4"/>
        <v>80</v>
      </c>
      <c r="X71" s="81">
        <f t="shared" si="5"/>
        <v>1.1299999999999999</v>
      </c>
      <c r="Y71" s="33" t="s">
        <v>81</v>
      </c>
    </row>
    <row r="72" spans="1:25" ht="22.5" x14ac:dyDescent="0.25">
      <c r="A72" s="87">
        <f t="shared" si="6"/>
        <v>59</v>
      </c>
      <c r="B72" s="83" t="s">
        <v>175</v>
      </c>
      <c r="C72" s="93">
        <v>0</v>
      </c>
      <c r="D72" s="80">
        <v>15</v>
      </c>
      <c r="E72" s="92">
        <v>0</v>
      </c>
      <c r="F72" s="80">
        <v>15</v>
      </c>
      <c r="G72" s="80">
        <v>0</v>
      </c>
      <c r="H72" s="80">
        <v>15</v>
      </c>
      <c r="I72" s="65">
        <v>84.904938043277241</v>
      </c>
      <c r="J72" s="80">
        <v>15</v>
      </c>
      <c r="K72" s="81">
        <v>23.891590862056063</v>
      </c>
      <c r="L72" s="80">
        <v>20</v>
      </c>
      <c r="M72" s="80">
        <v>0</v>
      </c>
      <c r="N72" s="80">
        <v>15</v>
      </c>
      <c r="O72" s="80">
        <v>0</v>
      </c>
      <c r="P72" s="80">
        <v>5</v>
      </c>
      <c r="Q72" s="82"/>
      <c r="R72" s="88"/>
      <c r="S72" s="89"/>
      <c r="T72" s="88"/>
      <c r="U72" s="88">
        <v>0</v>
      </c>
      <c r="V72" s="88">
        <v>0</v>
      </c>
      <c r="W72" s="88">
        <f t="shared" si="4"/>
        <v>100</v>
      </c>
      <c r="X72" s="81">
        <f t="shared" si="5"/>
        <v>1.41</v>
      </c>
      <c r="Y72" s="33" t="s">
        <v>82</v>
      </c>
    </row>
    <row r="73" spans="1:25" ht="22.5" x14ac:dyDescent="0.25">
      <c r="A73" s="87">
        <f t="shared" si="6"/>
        <v>60</v>
      </c>
      <c r="B73" s="83" t="s">
        <v>176</v>
      </c>
      <c r="C73" s="93">
        <v>0</v>
      </c>
      <c r="D73" s="80">
        <v>15</v>
      </c>
      <c r="E73" s="92">
        <v>0</v>
      </c>
      <c r="F73" s="80">
        <v>15</v>
      </c>
      <c r="G73" s="80">
        <v>0</v>
      </c>
      <c r="H73" s="80">
        <v>15</v>
      </c>
      <c r="I73" s="65">
        <v>82.366900101248731</v>
      </c>
      <c r="J73" s="80">
        <v>15</v>
      </c>
      <c r="K73" s="81">
        <v>19.996553701824912</v>
      </c>
      <c r="L73" s="80">
        <v>20</v>
      </c>
      <c r="M73" s="80">
        <v>0</v>
      </c>
      <c r="N73" s="80">
        <v>15</v>
      </c>
      <c r="O73" s="80">
        <v>0</v>
      </c>
      <c r="P73" s="80">
        <v>5</v>
      </c>
      <c r="Q73" s="82"/>
      <c r="R73" s="88"/>
      <c r="S73" s="89"/>
      <c r="T73" s="88"/>
      <c r="U73" s="88">
        <v>0</v>
      </c>
      <c r="V73" s="88">
        <v>0</v>
      </c>
      <c r="W73" s="88">
        <f t="shared" si="4"/>
        <v>100</v>
      </c>
      <c r="X73" s="81">
        <f t="shared" si="5"/>
        <v>1.41</v>
      </c>
      <c r="Y73" s="33" t="s">
        <v>82</v>
      </c>
    </row>
    <row r="74" spans="1:25" ht="22.5" x14ac:dyDescent="0.25">
      <c r="A74" s="87">
        <f t="shared" si="6"/>
        <v>61</v>
      </c>
      <c r="B74" s="83" t="s">
        <v>177</v>
      </c>
      <c r="C74" s="93">
        <v>0</v>
      </c>
      <c r="D74" s="80">
        <v>15</v>
      </c>
      <c r="E74" s="92">
        <v>0</v>
      </c>
      <c r="F74" s="80">
        <v>15</v>
      </c>
      <c r="G74" s="80">
        <v>0</v>
      </c>
      <c r="H74" s="80">
        <v>15</v>
      </c>
      <c r="I74" s="65">
        <v>88.400353167069383</v>
      </c>
      <c r="J74" s="80">
        <v>15</v>
      </c>
      <c r="K74" s="81">
        <v>21.937514907804072</v>
      </c>
      <c r="L74" s="80">
        <v>20</v>
      </c>
      <c r="M74" s="80">
        <v>0</v>
      </c>
      <c r="N74" s="80">
        <v>15</v>
      </c>
      <c r="O74" s="80">
        <v>0</v>
      </c>
      <c r="P74" s="80">
        <v>5</v>
      </c>
      <c r="Q74" s="82"/>
      <c r="R74" s="88"/>
      <c r="S74" s="89"/>
      <c r="T74" s="88"/>
      <c r="U74" s="88">
        <v>0</v>
      </c>
      <c r="V74" s="88">
        <v>0</v>
      </c>
      <c r="W74" s="88">
        <f t="shared" si="4"/>
        <v>100</v>
      </c>
      <c r="X74" s="81">
        <f t="shared" si="5"/>
        <v>1.41</v>
      </c>
      <c r="Y74" s="33" t="s">
        <v>82</v>
      </c>
    </row>
    <row r="75" spans="1:25" ht="56.25" hidden="1" x14ac:dyDescent="0.25">
      <c r="A75" s="87">
        <f t="shared" si="6"/>
        <v>62</v>
      </c>
      <c r="B75" s="83" t="s">
        <v>178</v>
      </c>
      <c r="C75" s="93">
        <v>0</v>
      </c>
      <c r="D75" s="80">
        <v>15</v>
      </c>
      <c r="E75" s="92">
        <v>0</v>
      </c>
      <c r="F75" s="80">
        <v>15</v>
      </c>
      <c r="G75" s="80">
        <v>0</v>
      </c>
      <c r="H75" s="80">
        <v>15</v>
      </c>
      <c r="I75" s="65">
        <v>72.272252270571855</v>
      </c>
      <c r="J75" s="80">
        <v>5</v>
      </c>
      <c r="K75" s="81">
        <v>19.548776286835388</v>
      </c>
      <c r="L75" s="80">
        <v>20</v>
      </c>
      <c r="M75" s="80">
        <v>0</v>
      </c>
      <c r="N75" s="80">
        <v>15</v>
      </c>
      <c r="O75" s="80">
        <v>0</v>
      </c>
      <c r="P75" s="80">
        <v>5</v>
      </c>
      <c r="Q75" s="82"/>
      <c r="R75" s="88"/>
      <c r="S75" s="89"/>
      <c r="T75" s="88"/>
      <c r="U75" s="88">
        <v>0</v>
      </c>
      <c r="V75" s="88">
        <v>0</v>
      </c>
      <c r="W75" s="88">
        <f t="shared" si="4"/>
        <v>90</v>
      </c>
      <c r="X75" s="81">
        <f t="shared" si="5"/>
        <v>1.27</v>
      </c>
      <c r="Y75" s="33" t="s">
        <v>83</v>
      </c>
    </row>
    <row r="76" spans="1:25" ht="22.5" hidden="1" x14ac:dyDescent="0.25">
      <c r="A76" s="87">
        <f t="shared" si="6"/>
        <v>63</v>
      </c>
      <c r="B76" s="83" t="s">
        <v>179</v>
      </c>
      <c r="C76" s="93">
        <v>0</v>
      </c>
      <c r="D76" s="80">
        <v>15</v>
      </c>
      <c r="E76" s="92">
        <v>0</v>
      </c>
      <c r="F76" s="80">
        <v>15</v>
      </c>
      <c r="G76" s="80">
        <v>0</v>
      </c>
      <c r="H76" s="80">
        <v>15</v>
      </c>
      <c r="I76" s="65">
        <v>78.077423629350946</v>
      </c>
      <c r="J76" s="80">
        <v>5</v>
      </c>
      <c r="K76" s="81">
        <v>25.494558969630265</v>
      </c>
      <c r="L76" s="80">
        <v>20</v>
      </c>
      <c r="M76" s="80">
        <v>0</v>
      </c>
      <c r="N76" s="80">
        <v>15</v>
      </c>
      <c r="O76" s="80">
        <v>0</v>
      </c>
      <c r="P76" s="80">
        <v>5</v>
      </c>
      <c r="Q76" s="82"/>
      <c r="R76" s="88"/>
      <c r="S76" s="89"/>
      <c r="T76" s="88"/>
      <c r="U76" s="88">
        <v>0</v>
      </c>
      <c r="V76" s="88">
        <v>0</v>
      </c>
      <c r="W76" s="88">
        <f t="shared" si="4"/>
        <v>90</v>
      </c>
      <c r="X76" s="81">
        <f t="shared" si="5"/>
        <v>1.27</v>
      </c>
      <c r="Y76" s="33" t="s">
        <v>83</v>
      </c>
    </row>
    <row r="77" spans="1:25" ht="22.5" hidden="1" x14ac:dyDescent="0.25">
      <c r="A77" s="87">
        <f t="shared" si="6"/>
        <v>64</v>
      </c>
      <c r="B77" s="85" t="s">
        <v>180</v>
      </c>
      <c r="C77" s="93">
        <v>0</v>
      </c>
      <c r="D77" s="80">
        <v>15</v>
      </c>
      <c r="E77" s="92">
        <v>0</v>
      </c>
      <c r="F77" s="80">
        <v>15</v>
      </c>
      <c r="G77" s="80">
        <v>0</v>
      </c>
      <c r="H77" s="80">
        <v>15</v>
      </c>
      <c r="I77" s="65">
        <v>76.211898153734765</v>
      </c>
      <c r="J77" s="80">
        <v>5</v>
      </c>
      <c r="K77" s="81">
        <v>18.682082934886552</v>
      </c>
      <c r="L77" s="80">
        <v>20</v>
      </c>
      <c r="M77" s="80">
        <v>0</v>
      </c>
      <c r="N77" s="80">
        <v>15</v>
      </c>
      <c r="O77" s="80">
        <v>0</v>
      </c>
      <c r="P77" s="80">
        <v>5</v>
      </c>
      <c r="Q77" s="82"/>
      <c r="R77" s="88"/>
      <c r="S77" s="89"/>
      <c r="T77" s="88"/>
      <c r="U77" s="115">
        <v>2</v>
      </c>
      <c r="V77" s="88">
        <v>20</v>
      </c>
      <c r="W77" s="88">
        <f t="shared" si="4"/>
        <v>70</v>
      </c>
      <c r="X77" s="81">
        <f t="shared" si="5"/>
        <v>0.99</v>
      </c>
      <c r="Y77" s="33" t="s">
        <v>81</v>
      </c>
    </row>
    <row r="78" spans="1:25" ht="22.5" x14ac:dyDescent="0.25">
      <c r="A78" s="87">
        <f t="shared" si="6"/>
        <v>65</v>
      </c>
      <c r="B78" s="83" t="s">
        <v>181</v>
      </c>
      <c r="C78" s="93">
        <v>0</v>
      </c>
      <c r="D78" s="80">
        <v>15</v>
      </c>
      <c r="E78" s="92">
        <v>0</v>
      </c>
      <c r="F78" s="80">
        <v>15</v>
      </c>
      <c r="G78" s="80">
        <v>0</v>
      </c>
      <c r="H78" s="80">
        <v>15</v>
      </c>
      <c r="I78" s="65">
        <v>86.312996803223854</v>
      </c>
      <c r="J78" s="80">
        <v>15</v>
      </c>
      <c r="K78" s="81">
        <v>24.882161967173687</v>
      </c>
      <c r="L78" s="80">
        <v>20</v>
      </c>
      <c r="M78" s="80">
        <v>0</v>
      </c>
      <c r="N78" s="80">
        <v>15</v>
      </c>
      <c r="O78" s="80">
        <v>0</v>
      </c>
      <c r="P78" s="80">
        <v>5</v>
      </c>
      <c r="Q78" s="82"/>
      <c r="R78" s="88"/>
      <c r="S78" s="89"/>
      <c r="T78" s="88"/>
      <c r="U78" s="88">
        <v>0</v>
      </c>
      <c r="V78" s="88">
        <v>0</v>
      </c>
      <c r="W78" s="88">
        <f t="shared" ref="W78:W84" si="7">D78+F78+H78+J78+L78+N78+P78-R78-T78-V78</f>
        <v>100</v>
      </c>
      <c r="X78" s="81">
        <f t="shared" ref="X78:X84" si="8">ROUND(W78/71,2)</f>
        <v>1.41</v>
      </c>
      <c r="Y78" s="33" t="s">
        <v>82</v>
      </c>
    </row>
    <row r="79" spans="1:25" ht="22.5" hidden="1" x14ac:dyDescent="0.25">
      <c r="A79" s="87">
        <f t="shared" si="6"/>
        <v>66</v>
      </c>
      <c r="B79" s="83" t="s">
        <v>182</v>
      </c>
      <c r="C79" s="93">
        <v>0</v>
      </c>
      <c r="D79" s="80">
        <v>15</v>
      </c>
      <c r="E79" s="92">
        <v>0</v>
      </c>
      <c r="F79" s="80">
        <v>15</v>
      </c>
      <c r="G79" s="80">
        <v>0</v>
      </c>
      <c r="H79" s="80">
        <v>15</v>
      </c>
      <c r="I79" s="65">
        <v>90.625071914641893</v>
      </c>
      <c r="J79" s="80">
        <v>15</v>
      </c>
      <c r="K79" s="81">
        <v>21.759067137301603</v>
      </c>
      <c r="L79" s="80">
        <v>20</v>
      </c>
      <c r="M79" s="80">
        <v>0</v>
      </c>
      <c r="N79" s="80">
        <v>15</v>
      </c>
      <c r="O79" s="80">
        <v>0</v>
      </c>
      <c r="P79" s="80">
        <v>5</v>
      </c>
      <c r="Q79" s="82"/>
      <c r="R79" s="88"/>
      <c r="S79" s="89"/>
      <c r="T79" s="88"/>
      <c r="U79" s="115">
        <v>1</v>
      </c>
      <c r="V79" s="88">
        <v>10</v>
      </c>
      <c r="W79" s="88">
        <f t="shared" si="7"/>
        <v>90</v>
      </c>
      <c r="X79" s="81">
        <f t="shared" si="8"/>
        <v>1.27</v>
      </c>
      <c r="Y79" s="33" t="s">
        <v>83</v>
      </c>
    </row>
    <row r="80" spans="1:25" ht="22.5" x14ac:dyDescent="0.25">
      <c r="A80" s="87">
        <f t="shared" si="6"/>
        <v>67</v>
      </c>
      <c r="B80" s="83" t="s">
        <v>183</v>
      </c>
      <c r="C80" s="93">
        <v>0</v>
      </c>
      <c r="D80" s="80">
        <v>15</v>
      </c>
      <c r="E80" s="92">
        <v>0</v>
      </c>
      <c r="F80" s="80">
        <v>15</v>
      </c>
      <c r="G80" s="80">
        <v>0</v>
      </c>
      <c r="H80" s="80">
        <v>15</v>
      </c>
      <c r="I80" s="65">
        <v>85.580924194695655</v>
      </c>
      <c r="J80" s="80">
        <v>15</v>
      </c>
      <c r="K80" s="81">
        <v>21.84447508611396</v>
      </c>
      <c r="L80" s="80">
        <v>20</v>
      </c>
      <c r="M80" s="80">
        <v>1</v>
      </c>
      <c r="N80" s="80">
        <v>15</v>
      </c>
      <c r="O80" s="80">
        <v>1</v>
      </c>
      <c r="P80" s="80">
        <v>0</v>
      </c>
      <c r="Q80" s="82"/>
      <c r="R80" s="88"/>
      <c r="S80" s="89"/>
      <c r="T80" s="88"/>
      <c r="U80" s="88">
        <v>0</v>
      </c>
      <c r="V80" s="88">
        <v>0</v>
      </c>
      <c r="W80" s="88">
        <f t="shared" si="7"/>
        <v>95</v>
      </c>
      <c r="X80" s="81">
        <f t="shared" si="8"/>
        <v>1.34</v>
      </c>
      <c r="Y80" s="33" t="s">
        <v>82</v>
      </c>
    </row>
    <row r="81" spans="1:25" ht="22.5" hidden="1" x14ac:dyDescent="0.25">
      <c r="A81" s="87">
        <f t="shared" si="6"/>
        <v>68</v>
      </c>
      <c r="B81" s="83" t="s">
        <v>184</v>
      </c>
      <c r="C81" s="93">
        <v>0</v>
      </c>
      <c r="D81" s="80">
        <v>15</v>
      </c>
      <c r="E81" s="92">
        <v>0</v>
      </c>
      <c r="F81" s="80">
        <v>15</v>
      </c>
      <c r="G81" s="80">
        <v>0</v>
      </c>
      <c r="H81" s="80">
        <v>15</v>
      </c>
      <c r="I81" s="65">
        <v>92.683457506428425</v>
      </c>
      <c r="J81" s="80">
        <v>15</v>
      </c>
      <c r="K81" s="81">
        <v>19.130293192758209</v>
      </c>
      <c r="L81" s="80">
        <v>20</v>
      </c>
      <c r="M81" s="80">
        <v>0</v>
      </c>
      <c r="N81" s="80">
        <v>15</v>
      </c>
      <c r="O81" s="80">
        <v>0</v>
      </c>
      <c r="P81" s="80">
        <v>5</v>
      </c>
      <c r="Q81" s="82"/>
      <c r="R81" s="88"/>
      <c r="S81" s="89"/>
      <c r="T81" s="88"/>
      <c r="U81" s="115">
        <v>1</v>
      </c>
      <c r="V81" s="88">
        <v>10</v>
      </c>
      <c r="W81" s="88">
        <f t="shared" si="7"/>
        <v>90</v>
      </c>
      <c r="X81" s="81">
        <f t="shared" si="8"/>
        <v>1.27</v>
      </c>
      <c r="Y81" s="33" t="s">
        <v>83</v>
      </c>
    </row>
    <row r="82" spans="1:25" ht="22.5" x14ac:dyDescent="0.25">
      <c r="A82" s="87">
        <f t="shared" si="6"/>
        <v>69</v>
      </c>
      <c r="B82" s="83" t="s">
        <v>185</v>
      </c>
      <c r="C82" s="93">
        <v>0</v>
      </c>
      <c r="D82" s="80">
        <v>15</v>
      </c>
      <c r="E82" s="92">
        <v>0</v>
      </c>
      <c r="F82" s="80">
        <v>15</v>
      </c>
      <c r="G82" s="80">
        <v>0</v>
      </c>
      <c r="H82" s="80">
        <v>15</v>
      </c>
      <c r="I82" s="65">
        <v>83.657213524832059</v>
      </c>
      <c r="J82" s="80">
        <v>15</v>
      </c>
      <c r="K82" s="81">
        <v>21.809347181008903</v>
      </c>
      <c r="L82" s="80">
        <v>20</v>
      </c>
      <c r="M82" s="80">
        <v>0</v>
      </c>
      <c r="N82" s="80">
        <v>15</v>
      </c>
      <c r="O82" s="80">
        <v>0</v>
      </c>
      <c r="P82" s="80">
        <v>5</v>
      </c>
      <c r="Q82" s="82"/>
      <c r="R82" s="88"/>
      <c r="S82" s="89"/>
      <c r="T82" s="88"/>
      <c r="U82" s="88">
        <v>0</v>
      </c>
      <c r="V82" s="88">
        <v>0</v>
      </c>
      <c r="W82" s="88">
        <f t="shared" si="7"/>
        <v>100</v>
      </c>
      <c r="X82" s="81">
        <f t="shared" si="8"/>
        <v>1.41</v>
      </c>
      <c r="Y82" s="33" t="s">
        <v>82</v>
      </c>
    </row>
    <row r="83" spans="1:25" ht="22.5" hidden="1" x14ac:dyDescent="0.25">
      <c r="A83" s="87">
        <f t="shared" si="6"/>
        <v>70</v>
      </c>
      <c r="B83" s="83" t="s">
        <v>186</v>
      </c>
      <c r="C83" s="93">
        <v>0</v>
      </c>
      <c r="D83" s="80">
        <v>15</v>
      </c>
      <c r="E83" s="92">
        <v>0</v>
      </c>
      <c r="F83" s="80">
        <v>15</v>
      </c>
      <c r="G83" s="80">
        <v>0</v>
      </c>
      <c r="H83" s="80">
        <v>15</v>
      </c>
      <c r="I83" s="65">
        <v>70.30851513570326</v>
      </c>
      <c r="J83" s="80">
        <v>5</v>
      </c>
      <c r="K83" s="81">
        <v>18.179817419772025</v>
      </c>
      <c r="L83" s="80">
        <v>20</v>
      </c>
      <c r="M83" s="80">
        <v>0</v>
      </c>
      <c r="N83" s="80">
        <v>15</v>
      </c>
      <c r="O83" s="80">
        <v>0</v>
      </c>
      <c r="P83" s="80">
        <v>5</v>
      </c>
      <c r="Q83" s="82"/>
      <c r="R83" s="88"/>
      <c r="S83" s="89"/>
      <c r="T83" s="88"/>
      <c r="U83" s="88">
        <v>0</v>
      </c>
      <c r="V83" s="88">
        <v>0</v>
      </c>
      <c r="W83" s="88">
        <f t="shared" si="7"/>
        <v>90</v>
      </c>
      <c r="X83" s="81">
        <f t="shared" si="8"/>
        <v>1.27</v>
      </c>
      <c r="Y83" s="33" t="s">
        <v>83</v>
      </c>
    </row>
    <row r="84" spans="1:25" ht="22.5" x14ac:dyDescent="0.25">
      <c r="A84" s="87">
        <f t="shared" si="6"/>
        <v>71</v>
      </c>
      <c r="B84" s="83" t="s">
        <v>187</v>
      </c>
      <c r="C84" s="93">
        <v>0</v>
      </c>
      <c r="D84" s="80">
        <v>15</v>
      </c>
      <c r="E84" s="92">
        <v>0</v>
      </c>
      <c r="F84" s="80">
        <v>15</v>
      </c>
      <c r="G84" s="80">
        <v>0</v>
      </c>
      <c r="H84" s="80">
        <v>15</v>
      </c>
      <c r="I84" s="65">
        <v>89.080816386943184</v>
      </c>
      <c r="J84" s="80">
        <v>15</v>
      </c>
      <c r="K84" s="81">
        <v>19.785511394508159</v>
      </c>
      <c r="L84" s="80">
        <v>20</v>
      </c>
      <c r="M84" s="80">
        <v>0</v>
      </c>
      <c r="N84" s="80">
        <v>15</v>
      </c>
      <c r="O84" s="80">
        <v>1</v>
      </c>
      <c r="P84" s="80">
        <v>0</v>
      </c>
      <c r="Q84" s="82"/>
      <c r="R84" s="88"/>
      <c r="S84" s="89"/>
      <c r="T84" s="88"/>
      <c r="U84" s="88">
        <v>0</v>
      </c>
      <c r="V84" s="88">
        <v>0</v>
      </c>
      <c r="W84" s="88">
        <f t="shared" si="7"/>
        <v>95</v>
      </c>
      <c r="X84" s="81">
        <f t="shared" si="8"/>
        <v>1.34</v>
      </c>
      <c r="Y84" s="33" t="s">
        <v>82</v>
      </c>
    </row>
    <row r="85" spans="1:25" ht="14.45" x14ac:dyDescent="0.3">
      <c r="A85" s="108"/>
      <c r="B85" s="109"/>
      <c r="C85" s="58"/>
      <c r="D85" s="58"/>
      <c r="E85" s="58"/>
      <c r="F85" s="58"/>
      <c r="G85" s="59"/>
      <c r="H85" s="59"/>
      <c r="I85" s="58"/>
      <c r="J85" s="59"/>
      <c r="K85" s="110"/>
      <c r="L85" s="59"/>
      <c r="M85" s="59"/>
      <c r="N85" s="59"/>
      <c r="O85" s="59"/>
      <c r="P85" s="59"/>
      <c r="Q85" s="111"/>
      <c r="R85" s="59"/>
      <c r="S85" s="59"/>
      <c r="T85" s="59"/>
      <c r="U85" s="59"/>
      <c r="V85" s="59"/>
      <c r="W85" s="112"/>
      <c r="X85" s="113"/>
      <c r="Y85" s="114"/>
    </row>
    <row r="86" spans="1:25" ht="14.25" customHeight="1" x14ac:dyDescent="0.3">
      <c r="A86" s="108"/>
      <c r="B86" s="109"/>
      <c r="C86" s="58"/>
      <c r="D86" s="58"/>
      <c r="E86" s="58"/>
      <c r="F86" s="58"/>
      <c r="G86" s="59"/>
      <c r="H86" s="59"/>
      <c r="I86" s="58"/>
      <c r="J86" s="59"/>
      <c r="K86" s="110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112"/>
      <c r="X86" s="113"/>
      <c r="Y86" s="114"/>
    </row>
    <row r="87" spans="1:25" ht="20.25" hidden="1" customHeight="1" x14ac:dyDescent="0.25"/>
    <row r="88" spans="1:25" hidden="1" x14ac:dyDescent="0.25">
      <c r="F88" s="58"/>
      <c r="G88" s="59"/>
      <c r="H88" s="59"/>
      <c r="I88" s="58"/>
      <c r="J88" s="59"/>
    </row>
    <row r="89" spans="1:25" ht="12.75" customHeight="1" x14ac:dyDescent="0.25">
      <c r="B89" s="23" t="s">
        <v>106</v>
      </c>
      <c r="H89" s="61"/>
      <c r="I89" s="60"/>
      <c r="J89" s="61"/>
      <c r="O89" s="52" t="s">
        <v>94</v>
      </c>
    </row>
  </sheetData>
  <autoFilter ref="A12:Z84">
    <filterColumn colId="24">
      <filters>
        <filter val="I"/>
      </filters>
    </filterColumn>
    <sortState ref="A15:Y84">
      <sortCondition ref="A12:A84"/>
    </sortState>
  </autoFilter>
  <mergeCells count="17">
    <mergeCell ref="A7:Y7"/>
    <mergeCell ref="A8:Y8"/>
    <mergeCell ref="A10:A12"/>
    <mergeCell ref="B10:B12"/>
    <mergeCell ref="C10:W10"/>
    <mergeCell ref="X10:X12"/>
    <mergeCell ref="Y10:Y12"/>
    <mergeCell ref="C11:D11"/>
    <mergeCell ref="E11:F11"/>
    <mergeCell ref="G11:H11"/>
    <mergeCell ref="U11:V11"/>
    <mergeCell ref="I11:J11"/>
    <mergeCell ref="K11:L11"/>
    <mergeCell ref="M11:N11"/>
    <mergeCell ref="O11:P11"/>
    <mergeCell ref="Q11:R11"/>
    <mergeCell ref="S11:T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III квартал 2017 г. </vt:lpstr>
      <vt:lpstr>IV квартал 2017 г.</vt:lpstr>
      <vt:lpstr>I квартал 2018г</vt:lpstr>
      <vt:lpstr>I квартал 2018г (2)</vt:lpstr>
      <vt:lpstr>II квартал 2018г</vt:lpstr>
      <vt:lpstr>III квартал 2018г</vt:lpstr>
      <vt:lpstr>III квартал 2018г (2)</vt:lpstr>
      <vt:lpstr>IV квартал 2018г</vt:lpstr>
      <vt:lpstr>I квартал 2019г </vt:lpstr>
      <vt:lpstr>II квартал 2019г</vt:lpstr>
      <vt:lpstr>II квартал 2019г_уточненный</vt:lpstr>
      <vt:lpstr>III квартал 2019г (проект)</vt:lpstr>
      <vt:lpstr>IV квартал 2019г</vt:lpstr>
      <vt:lpstr>2 квартал 2020</vt:lpstr>
      <vt:lpstr>'2 квартал 2020'!Заголовки_для_печати</vt:lpstr>
      <vt:lpstr>'I квартал 2018г'!Заголовки_для_печати</vt:lpstr>
      <vt:lpstr>'I квартал 2018г (2)'!Заголовки_для_печати</vt:lpstr>
      <vt:lpstr>'I квартал 2019г '!Заголовки_для_печати</vt:lpstr>
      <vt:lpstr>'II квартал 2018г'!Заголовки_для_печати</vt:lpstr>
      <vt:lpstr>'II квартал 2019г'!Заголовки_для_печати</vt:lpstr>
      <vt:lpstr>'II квартал 2019г_уточненный'!Заголовки_для_печати</vt:lpstr>
      <vt:lpstr>'III квартал 2017 г. '!Заголовки_для_печати</vt:lpstr>
      <vt:lpstr>'III квартал 2018г'!Заголовки_для_печати</vt:lpstr>
      <vt:lpstr>'III квартал 2018г (2)'!Заголовки_для_печати</vt:lpstr>
      <vt:lpstr>'III квартал 2019г (проект)'!Заголовки_для_печати</vt:lpstr>
      <vt:lpstr>'IV квартал 2017 г.'!Заголовки_для_печати</vt:lpstr>
      <vt:lpstr>'IV квартал 2018г'!Заголовки_для_печати</vt:lpstr>
      <vt:lpstr>'IV квартал 2019г'!Заголовки_для_печати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2020-07-28T13:42:01Z</cp:lastPrinted>
  <dcterms:created xsi:type="dcterms:W3CDTF">2012-04-17T13:30:50Z</dcterms:created>
  <dcterms:modified xsi:type="dcterms:W3CDTF">2020-08-19T11:42:21Z</dcterms:modified>
</cp:coreProperties>
</file>