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8940" windowHeight="13470" activeTab="1"/>
  </bookViews>
  <sheets>
    <sheet name="Доходы" sheetId="2" r:id="rId1"/>
    <sheet name="Расходы" sheetId="1" r:id="rId2"/>
  </sheets>
  <definedNames>
    <definedName name="_xlnm._FilterDatabase" localSheetId="1" hidden="1">Расходы!$A$7:$K$80</definedName>
  </definedNames>
  <calcPr calcId="145621" iterateDelta="1E-4"/>
</workbook>
</file>

<file path=xl/calcChain.xml><?xml version="1.0" encoding="utf-8"?>
<calcChain xmlns="http://schemas.openxmlformats.org/spreadsheetml/2006/main">
  <c r="F80" i="1" l="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10" i="2" l="1"/>
  <c r="F12" i="2"/>
  <c r="F13" i="2"/>
  <c r="F14" i="2"/>
  <c r="F15" i="2"/>
  <c r="F16" i="2"/>
  <c r="F17" i="2"/>
  <c r="F18" i="2"/>
  <c r="F19" i="2"/>
  <c r="F20" i="2"/>
  <c r="F21" i="2"/>
  <c r="F22" i="2"/>
  <c r="F23" i="2"/>
  <c r="F24" i="2"/>
  <c r="F25" i="2"/>
  <c r="F26" i="2"/>
  <c r="F27" i="2"/>
  <c r="F28" i="2"/>
  <c r="F29" i="2"/>
  <c r="F31" i="2"/>
  <c r="F32" i="2"/>
  <c r="F33" i="2"/>
  <c r="F35" i="2"/>
  <c r="F37" i="2"/>
  <c r="F39" i="2"/>
  <c r="F9" i="2"/>
  <c r="E8" i="2"/>
  <c r="D8" i="2"/>
  <c r="G38" i="2"/>
  <c r="G37" i="2"/>
  <c r="G36" i="2"/>
  <c r="H35" i="2"/>
  <c r="G34" i="2"/>
  <c r="G32" i="2"/>
  <c r="G31" i="2"/>
  <c r="G28" i="2"/>
  <c r="G26" i="2"/>
  <c r="G24" i="2"/>
  <c r="G23" i="2"/>
  <c r="G22" i="2"/>
  <c r="G20" i="2"/>
  <c r="G19" i="2"/>
  <c r="G16" i="2"/>
  <c r="G15" i="2"/>
  <c r="G12" i="2"/>
  <c r="G11" i="2"/>
  <c r="F8" i="2" l="1"/>
  <c r="G35" i="2"/>
  <c r="G30" i="2"/>
  <c r="D14" i="1"/>
  <c r="D21" i="1"/>
  <c r="G80" i="1" l="1"/>
  <c r="G79" i="1" s="1"/>
  <c r="G78" i="1" s="1"/>
  <c r="E79" i="1"/>
  <c r="E78" i="1" s="1"/>
  <c r="D79" i="1"/>
  <c r="D78" i="1" s="1"/>
  <c r="G77" i="1"/>
  <c r="G76" i="1" s="1"/>
  <c r="G75" i="1" s="1"/>
  <c r="E76" i="1"/>
  <c r="E75" i="1" s="1"/>
  <c r="D76" i="1"/>
  <c r="D75" i="1" s="1"/>
  <c r="G74" i="1"/>
  <c r="G73" i="1" s="1"/>
  <c r="G72" i="1" s="1"/>
  <c r="E73" i="1"/>
  <c r="E72" i="1" s="1"/>
  <c r="D73" i="1"/>
  <c r="D72" i="1" s="1"/>
  <c r="G71" i="1"/>
  <c r="G70" i="1" s="1"/>
  <c r="G69" i="1" s="1"/>
  <c r="E70" i="1"/>
  <c r="E69" i="1" s="1"/>
  <c r="D70" i="1"/>
  <c r="D69" i="1" s="1"/>
  <c r="G68" i="1"/>
  <c r="G67" i="1" s="1"/>
  <c r="G66" i="1" s="1"/>
  <c r="E67" i="1"/>
  <c r="E66" i="1" s="1"/>
  <c r="D67" i="1"/>
  <c r="D66" i="1" s="1"/>
  <c r="G65" i="1"/>
  <c r="G64" i="1" s="1"/>
  <c r="G63" i="1" s="1"/>
  <c r="E64" i="1"/>
  <c r="E63" i="1" s="1"/>
  <c r="D64" i="1"/>
  <c r="D63" i="1" s="1"/>
  <c r="H63" i="1"/>
  <c r="G62" i="1"/>
  <c r="G61" i="1" s="1"/>
  <c r="G60" i="1" s="1"/>
  <c r="E61" i="1"/>
  <c r="E60" i="1" s="1"/>
  <c r="D61" i="1"/>
  <c r="D60" i="1" s="1"/>
  <c r="G59" i="1"/>
  <c r="G58" i="1" s="1"/>
  <c r="G57" i="1" s="1"/>
  <c r="E58" i="1"/>
  <c r="E57" i="1" s="1"/>
  <c r="D58" i="1"/>
  <c r="D57" i="1" s="1"/>
  <c r="G56" i="1"/>
  <c r="G55" i="1" s="1"/>
  <c r="G54" i="1" s="1"/>
  <c r="E55" i="1"/>
  <c r="E54" i="1" s="1"/>
  <c r="D55" i="1"/>
  <c r="D54" i="1" s="1"/>
  <c r="G53" i="1"/>
  <c r="G52" i="1"/>
  <c r="G46" i="1"/>
  <c r="G45" i="1"/>
  <c r="G49" i="1"/>
  <c r="G48" i="1" s="1"/>
  <c r="G47" i="1" s="1"/>
  <c r="E51" i="1"/>
  <c r="E50" i="1" s="1"/>
  <c r="D51" i="1"/>
  <c r="D50" i="1" s="1"/>
  <c r="E48" i="1"/>
  <c r="E47" i="1" s="1"/>
  <c r="D48" i="1"/>
  <c r="D47" i="1" s="1"/>
  <c r="E44" i="1"/>
  <c r="E43" i="1" s="1"/>
  <c r="D44" i="1"/>
  <c r="D43" i="1" s="1"/>
  <c r="G42" i="1"/>
  <c r="G41" i="1"/>
  <c r="E40" i="1"/>
  <c r="E39" i="1" s="1"/>
  <c r="D40" i="1"/>
  <c r="D39" i="1" s="1"/>
  <c r="G37" i="1"/>
  <c r="G38" i="1"/>
  <c r="G36" i="1"/>
  <c r="D35" i="1"/>
  <c r="E35" i="1"/>
  <c r="I35" i="1"/>
  <c r="G34" i="1"/>
  <c r="G33" i="1" s="1"/>
  <c r="E33" i="1"/>
  <c r="D33" i="1"/>
  <c r="D18" i="1"/>
  <c r="G32" i="1"/>
  <c r="G31" i="1"/>
  <c r="E30" i="1"/>
  <c r="D30" i="1"/>
  <c r="G28" i="1"/>
  <c r="G27" i="1" s="1"/>
  <c r="E27" i="1"/>
  <c r="D27" i="1"/>
  <c r="G26" i="1"/>
  <c r="G25" i="1" s="1"/>
  <c r="E25" i="1"/>
  <c r="D25" i="1"/>
  <c r="G23" i="1"/>
  <c r="G24" i="1"/>
  <c r="G22" i="1"/>
  <c r="E21" i="1"/>
  <c r="G20" i="1"/>
  <c r="G19" i="1"/>
  <c r="E18" i="1"/>
  <c r="G16" i="1"/>
  <c r="G15" i="1"/>
  <c r="E14" i="1"/>
  <c r="E13" i="1" s="1"/>
  <c r="D13" i="1"/>
  <c r="G12" i="1"/>
  <c r="G11" i="1"/>
  <c r="E10" i="1"/>
  <c r="E9" i="1" s="1"/>
  <c r="D10" i="1"/>
  <c r="D9" i="1" s="1"/>
  <c r="D29" i="1" l="1"/>
  <c r="D17" i="1"/>
  <c r="D8" i="1" s="1"/>
  <c r="E17" i="1"/>
  <c r="E29" i="1"/>
  <c r="G51" i="1"/>
  <c r="G50" i="1" s="1"/>
  <c r="G21" i="1"/>
  <c r="G35" i="1"/>
  <c r="G44" i="1"/>
  <c r="G43" i="1" s="1"/>
  <c r="G40" i="1"/>
  <c r="G39" i="1" s="1"/>
  <c r="G30" i="1"/>
  <c r="G18" i="1"/>
  <c r="G14" i="1"/>
  <c r="G13" i="1" s="1"/>
  <c r="G10" i="1"/>
  <c r="G9" i="1" s="1"/>
  <c r="G29" i="1" l="1"/>
  <c r="E8" i="1"/>
  <c r="G17" i="1"/>
  <c r="H80" i="1"/>
  <c r="H77" i="1"/>
  <c r="H68" i="1"/>
  <c r="H59" i="1"/>
  <c r="H53" i="1"/>
  <c r="H46" i="1"/>
  <c r="H45" i="1"/>
  <c r="G8" i="1" l="1"/>
  <c r="H12" i="1"/>
  <c r="H15" i="1"/>
  <c r="H16" i="1"/>
  <c r="H19" i="1"/>
  <c r="H20" i="1"/>
  <c r="H22" i="1"/>
  <c r="H23" i="1"/>
  <c r="H24" i="1"/>
  <c r="H26" i="1"/>
  <c r="H28" i="1"/>
  <c r="H31" i="1"/>
  <c r="H32" i="1"/>
  <c r="H34" i="1"/>
  <c r="H36" i="1"/>
  <c r="H37" i="1"/>
  <c r="H38" i="1"/>
  <c r="H41" i="1"/>
  <c r="H42" i="1"/>
  <c r="H49" i="1"/>
  <c r="H52" i="1"/>
  <c r="H56" i="1"/>
  <c r="H55" i="1" s="1"/>
  <c r="H62" i="1"/>
  <c r="H65" i="1"/>
  <c r="H71" i="1"/>
  <c r="H74" i="1"/>
  <c r="H11" i="1"/>
  <c r="H35" i="1" l="1"/>
  <c r="H30" i="1"/>
</calcChain>
</file>

<file path=xl/sharedStrings.xml><?xml version="1.0" encoding="utf-8"?>
<sst xmlns="http://schemas.openxmlformats.org/spreadsheetml/2006/main" count="248" uniqueCount="207">
  <si>
    <t>(тыс. рублей)</t>
  </si>
  <si>
    <t>№ п/п</t>
  </si>
  <si>
    <t>% к СБР</t>
  </si>
  <si>
    <t xml:space="preserve">Причины отклонения (более 15 %) кассового исполнения расходов от сводной бюджетной росписи </t>
  </si>
  <si>
    <t>096 0401 23403 90011 121</t>
  </si>
  <si>
    <t>096 0401 23403 90011 129</t>
  </si>
  <si>
    <t>096 0401 23403 90012 121</t>
  </si>
  <si>
    <t>096 0401 23403 90012 129</t>
  </si>
  <si>
    <t>096 0401 23403 90019 122</t>
  </si>
  <si>
    <t>096 0401 23403 90019 129</t>
  </si>
  <si>
    <t>096 0401 23403 90019 242</t>
  </si>
  <si>
    <t>096 0401 23403 90019 244</t>
  </si>
  <si>
    <t>096 0401 23403 90019 246</t>
  </si>
  <si>
    <t>096 0401 23403 90019 321</t>
  </si>
  <si>
    <t>096 0401 23403 90019 831</t>
  </si>
  <si>
    <t>096 0401 23403 90020 242</t>
  </si>
  <si>
    <t>096 0401 23403 90020 244</t>
  </si>
  <si>
    <t>096 0401 23403 90020 831</t>
  </si>
  <si>
    <t>096 0401 23403 90020 851</t>
  </si>
  <si>
    <t>096 0401 23403 90020 852</t>
  </si>
  <si>
    <t>096 0401 23403 90020 853</t>
  </si>
  <si>
    <t>096 0401 23403 90071 244</t>
  </si>
  <si>
    <t>096 0401 23403 90071 247</t>
  </si>
  <si>
    <t>096 0401 23403 93974 321</t>
  </si>
  <si>
    <t>096 0401 23403 93987 122</t>
  </si>
  <si>
    <t>096 0410 232Ц7 66883 812</t>
  </si>
  <si>
    <t>096 0410 23403 64565 812</t>
  </si>
  <si>
    <t>096 0410 23403 64560 812</t>
  </si>
  <si>
    <t>096 0410 23403 90059 611</t>
  </si>
  <si>
    <t>096 0410 99700 60940 811</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</si>
  <si>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с организациями, финансируемыми из федерального бюджета, расположенными в районах Крайнего Севера и приравненных к ним местностях (Пособия, компенсации и иные социальные выплаты гражданам, кроме публичных нормативных обязательств)</t>
  </si>
  <si>
    <t>Компенсация расходов на оплату стоимости проезда и провоза багажа к месту использования отпуска и обратно лицам, работающим в организациях, финансируемых из федерального бюджета, расположенных в районах Крайнего Севера и приравненных к ним местностях (Иные выплаты персоналу государственных (муниципальных) органов, за исключением фонда оплаты труда)</t>
  </si>
  <si>
    <t>096 0401 23403 92501 242</t>
  </si>
  <si>
    <t>096 0401 23403 92501 244</t>
  </si>
  <si>
    <t>096 0401 23403 93987 129</t>
  </si>
  <si>
    <t>096 0410 232Ц7 66887 812</t>
  </si>
  <si>
    <t>096 0410 23403 64567 812</t>
  </si>
  <si>
    <t>096 0705 23403 92040 244</t>
  </si>
  <si>
    <t>096 1003 05402 35890 322</t>
  </si>
  <si>
    <t>Неисполнение расходов в сумме 2080,67 т.р., в том числе: 1898,99 т.р. обусловлено неисполнением контрагентом условий договора поставки товара в 2025 году; 181,68 т.р. экономия по торговым процедурам по закупке програмного обеспечения</t>
  </si>
  <si>
    <t>Экономия по проведенным конкурсным процедурам</t>
  </si>
  <si>
    <t xml:space="preserve">Неисполнение расходов в сумме 3 922,32 т.р., в том числе: 3 500,00 т.р. отсутствие возможности внесения изменений в ВПЦТ и проведения конкурсных процедур в связи с поздним доведением лимитов 15.12.2025; 422,32 т.р. экономия по проведенным конкурсным процедурам ЦА и ТО  </t>
  </si>
  <si>
    <t>Экономия в связи со снижением объемов потребления теплоэнергии в связи с теплыми погодными условиями</t>
  </si>
  <si>
    <t>2.  Исполнение федерального бюджета по расходам</t>
  </si>
  <si>
    <t>Наименование расходов</t>
  </si>
  <si>
    <t>Код бюджетной классификации</t>
  </si>
  <si>
    <t>Фонд оплаты труда государственных (муниципальных) органов</t>
  </si>
  <si>
    <t xml:space="preserve">Расходы на выплаты по оплате труда работников государственных (муниципальных) органов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</si>
  <si>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</si>
  <si>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Утвержденные лимиты бюджетных обязательств,                тыс. рублей</t>
  </si>
  <si>
    <t>Кассовое исполнение,                тыс. рублей</t>
  </si>
  <si>
    <t>Неисполненные назначения,                  тыс. рублей</t>
  </si>
  <si>
    <t xml:space="preserve">096 0401 23403 90019 </t>
  </si>
  <si>
    <t>Расходы на выплаты прсоналу государственных (муниципальных) органов</t>
  </si>
  <si>
    <t>Иные выплаты персоналу государственных (муниципальных) органов, за исключением фонда оплаты труда</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</si>
  <si>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</si>
  <si>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</si>
  <si>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</si>
  <si>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товаров, работ и услуг в целях создания, развития, эксплуатации и вывода из эксплуатации  государственных информационых систем</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</si>
  <si>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</si>
  <si>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</si>
  <si>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Исполнениме судебных актов</t>
  </si>
  <si>
    <t>Исполнение судебных актов РФ и мировых соглашений по возмещению причиненного вреда</t>
  </si>
  <si>
    <t xml:space="preserve">Расходы на обеспечение деятельности федеральных государственных органов </t>
  </si>
  <si>
    <t>Закупка товаров, работ, услуг в сфере информационных-коммуникационных технологий</t>
  </si>
  <si>
    <t xml:space="preserve">096 0401 23403 90020 </t>
  </si>
  <si>
    <t xml:space="preserve">Прочая закупка товаров, работ и услуг </t>
  </si>
  <si>
    <t>Исполнение судебных актов</t>
  </si>
  <si>
    <t>Иные бюджетные ассигнования</t>
  </si>
  <si>
    <t>Уплата налога на имущество организаций и земельного налога</t>
  </si>
  <si>
    <t>Уплата прочих налогов, сборов</t>
  </si>
  <si>
    <t>Уплаты иных платежей</t>
  </si>
  <si>
    <t>Жилищно-коммунальные (коммунальные) услуги, взносы на капитальный ремонт общего имущества в многоквартирном доме</t>
  </si>
  <si>
    <t xml:space="preserve">096 0401 23403 90071 </t>
  </si>
  <si>
    <t>Закупка энергетических ресурсов</t>
  </si>
  <si>
    <t>Расходы на выплаты по оплате труда государственных органов</t>
  </si>
  <si>
    <t xml:space="preserve">096 0401 23403 90011 </t>
  </si>
  <si>
    <t xml:space="preserve">096 0401 23403 90012 </t>
  </si>
  <si>
    <t>Расходы на выплаты по оплате труда территориальных органов</t>
  </si>
  <si>
    <t>Расходы на выплаты по оплате труда государственных (муниципальных) органов</t>
  </si>
  <si>
    <t xml:space="preserve">Расходы на реализацию государственных функций федеральных государственных органов, в том числе территориальных органов </t>
  </si>
  <si>
    <t>Финансовое обеспечение отдельных мероприятий за счет средств резервного фонда Правительства Российской Федерации</t>
  </si>
  <si>
    <t xml:space="preserve">096 0401 23403 92501 </t>
  </si>
  <si>
    <t xml:space="preserve">096 0401 23403 93974 </t>
  </si>
  <si>
    <t>096 0401 23403 93974 300</t>
  </si>
  <si>
    <t xml:space="preserve">096 0401 23403 93987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</si>
  <si>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</si>
  <si>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Субсидия федеральному государственному унитарному предприятию "Главный радиочастотный центр" на обеспечение функционирования автоматизированной системы обеспечения безопасности российского сегмента информационно-телекоммуникационной сети "Интернет"</t>
  </si>
  <si>
    <t xml:space="preserve">096 0410 232Ц7 66883 </t>
  </si>
  <si>
    <t>Субсидии (гранты в форме субсидий) на финансовое обеспечение затрат в связи с производством (реализаций товаров), выполнением работ, оказание услуг, подлежащие казначейскому сопровождению</t>
  </si>
  <si>
    <t>Субсидия федеральному государственному унитарному предприятию "Главный радиочастотный центр" на обеспечение функционирования автоматизированной системы обеспечения безопасности российского сегмента информационно-телекоммуникационной сети "Интернет" за счет средств резервного фонда Правительства Российской Федерации</t>
  </si>
  <si>
    <t xml:space="preserve">096 0410 232Ц7 66887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</si>
  <si>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</si>
  <si>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096 0410 23403 64560 </t>
  </si>
  <si>
    <t xml:space="preserve">Субсидия федеральному государственному унитарному предприятию "Главный радиочастотный центр" на финансовое обеспечение затрат, связанных с выполнением возложенных на радиочастотную службу функций </t>
  </si>
  <si>
    <t xml:space="preserve">096 0410 23403 64565 </t>
  </si>
  <si>
    <t xml:space="preserve">Субсидия федеральному государственному унитарному предприятию "Главный радиочастотный центр" на финансовое обеспечение затрат, связанных с выполнением возложенных на радиочастотную службу функций на территориях Донецкой Народной Республики, Луганской Народной Республики, Запорожской области и Херсонской области </t>
  </si>
  <si>
    <t xml:space="preserve">096 0410 23403 64567 </t>
  </si>
  <si>
    <t>Субсидия федеральному государственному унитарному предприятию "Главный радиочастотный центр" на финансовое обеспечение затрат, связанных с выполнением возможных на радиочастотную службу функций, за счет средств резервного фонда</t>
  </si>
  <si>
    <t xml:space="preserve">096 0410 23403 90059 </t>
  </si>
  <si>
    <t xml:space="preserve">Расходы на обеспечение деятельности (оказание услуг) государственных учреждений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</si>
  <si>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</si>
  <si>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096 0410 99700 60940 </t>
  </si>
  <si>
    <t xml:space="preserve">Субсидии на содержание запасных пунктов управления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</si>
  <si>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 услуг</t>
  </si>
  <si>
    <t xml:space="preserve">096 0705 23403 92040 </t>
  </si>
  <si>
    <t>Государственный заказ на профессиональную переподготовку и повышение квалификации государственных служащих</t>
  </si>
  <si>
    <t xml:space="preserve"> Прочая закупка товаров, работ и услуг</t>
  </si>
  <si>
    <t xml:space="preserve">096 1003 05402 35890 </t>
  </si>
  <si>
    <t>Мероприятия по обеспечению жильем федеральных государственных гражданских служащих</t>
  </si>
  <si>
    <t>Субсидии гражданам на приобретение жилья</t>
  </si>
  <si>
    <t>Расходы бюджета, ВСЕГО:</t>
  </si>
  <si>
    <t>Финансовое обеспечение отдельных мероприятий</t>
  </si>
  <si>
    <t>Компенсация расходов на оплату стоимости проезда и ровоза багажа при переезде</t>
  </si>
  <si>
    <t>Расходы на выплаты персоналу государственных (муниципальных) органов</t>
  </si>
  <si>
    <t>096 0410 99700 60940 800</t>
  </si>
  <si>
    <t>096 0410 23403 90059 600</t>
  </si>
  <si>
    <t>Предоставление субсидий бюджетным, автономным учреждениям и иным некоммерческим организациям</t>
  </si>
  <si>
    <t xml:space="preserve">Отчет об исполнении федерального бюджета за 2025 год
Федеральной службы по надзору в сфере связи, информационных технологий и массовых коммуникаций
</t>
  </si>
  <si>
    <t>096 0410 23403 64567 800</t>
  </si>
  <si>
    <t>096 0410 23403 64565 800</t>
  </si>
  <si>
    <t>096 0410 232Ц7 66887 800</t>
  </si>
  <si>
    <t>096 0410 232Ц7 66883 800</t>
  </si>
  <si>
    <t>096 0410 23403 64560 800</t>
  </si>
  <si>
    <t>096 0705 23403 92040 200</t>
  </si>
  <si>
    <t>096 1003 05402 35890 300</t>
  </si>
  <si>
    <t>096 0401 23403 90011 100</t>
  </si>
  <si>
    <t>096 0401 23403 90012 100</t>
  </si>
  <si>
    <t xml:space="preserve">096 0401 23403 90019 100 </t>
  </si>
  <si>
    <t>096 0401 23403 90019 200</t>
  </si>
  <si>
    <t>096 0401 23403 90019 300</t>
  </si>
  <si>
    <t>096 0401 23403 90019 800</t>
  </si>
  <si>
    <t>096 0401 23403 90020 200</t>
  </si>
  <si>
    <t>096 0401 23403 90020 800</t>
  </si>
  <si>
    <t>096 0401 23403 90071 200</t>
  </si>
  <si>
    <t>096 0401 23403 92501 200</t>
  </si>
  <si>
    <t>096 0401 23403 93987 100</t>
  </si>
  <si>
    <t>1.  Исполнение федерального бюджета по доходам</t>
  </si>
  <si>
    <t>Наименование доходов</t>
  </si>
  <si>
    <t>Код бюджетной классификации доходов</t>
  </si>
  <si>
    <t>% исполнения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</si>
  <si>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</si>
  <si>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Доходы бюджета, ВСЕГО:</t>
  </si>
  <si>
    <t>Прочие государственные пошлины за государственную регистрацию, а также за совершение прочих юридически значимых действий</t>
  </si>
  <si>
    <t>Государственная пошлина за выдачу разрешения на распространение продукции зарубежного периодического печатного издания на территории Российской Федерации (сумма платежа (перерасчеты, недоимка и задолженность по соответствующему платежу, в том числе по отмененному)</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</si>
  <si>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</si>
  <si>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 (перечисленные федеральными государственными предприятиями, администрируемые федеральными государственными органами)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</si>
  <si>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(иные поступления от использования имущества, находящегося в собственности Российской Федерации, право распоряжения которым в соответствии с законодательством Российской Федерации предоставлено федеральным государственным органам)</t>
  </si>
  <si>
    <t>Плата пользователей радиочастотным спектром (федеральные государственные органы, Банк России, органы управления государственными внебюджетными фондами Российской Федерации)</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</si>
  <si>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</si>
  <si>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</si>
  <si>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</si>
  <si>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</si>
  <si>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законодательства Российской Федерации о защите детей от информации, причиняющей вред их здоровью и (или) развитию)</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</si>
  <si>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требований к использованию радиочастотного спектра, правил радиообмена или использования радиочастот, несоблюдение норм или параметров радиоизлучения)</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</si>
  <si>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ограничения доступа к информации, информационным ресурсам, доступ к которым подлежит ограничению в соответствии с законодательством Российской Федерации об информации, информационных технологиях и о защите информации, и (или) порядка удаления указанной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</si>
  <si>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предусмотренных частью 8 статьи 13.15 Кодекса Российской Федерации об административных правонарушениях)</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</si>
  <si>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законодательства о рекламе)</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</si>
  <si>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</si>
  <si>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</si>
  <si>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t>
  </si>
  <si>
    <t>Возмещение ущерба при возникновении страховых случаев, когда выгодоприобретателями выступают получатели средств федерального бюджета</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</si>
  <si>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</si>
  <si>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</si>
  <si>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Прочие неналоговые доходы федерального бюджета (обязательные отчисления за распространение рекламы в информационно-телекоммуникационной сети "Интернет")</t>
  </si>
  <si>
    <t>Прочие безвозмездные поступления от государственных (муниципальных) организаций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</si>
  <si>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096 1 08 07081 01 0000 110</t>
  </si>
  <si>
    <t>096 1 08 07200 01 0000 110</t>
  </si>
  <si>
    <t>096 1 08 07450 01 1000 110</t>
  </si>
  <si>
    <t>-</t>
  </si>
  <si>
    <t>096 1 11 05031 01 0000 120</t>
  </si>
  <si>
    <t>096 1 11 07011 01 6002 120</t>
  </si>
  <si>
    <t>096 1 11 09041 01 6200 120</t>
  </si>
  <si>
    <t>096 1 13 01110 01 6000 130</t>
  </si>
  <si>
    <t>096 1 13 01991 01 6000 130</t>
  </si>
  <si>
    <t>096 1 13 02061 01 6000 130</t>
  </si>
  <si>
    <t>096 1 13 02991 01 6000 130</t>
  </si>
  <si>
    <t>096 1 14 02013 01 6000 440</t>
  </si>
  <si>
    <t>096 1 16 01061 01 0017 140</t>
  </si>
  <si>
    <t>096 1 16 01061 01 9000 140</t>
  </si>
  <si>
    <t>096 1 16 01091 01 9000 140</t>
  </si>
  <si>
    <t>096 1 16 01131 01 0004 140</t>
  </si>
  <si>
    <t>096 1 16 01131 01 0041 140</t>
  </si>
  <si>
    <t>096 1 16 01131 01 9001 140</t>
  </si>
  <si>
    <t>096 1 16 01141 01 0003 140</t>
  </si>
  <si>
    <t>096 1 16 01141 01 9002 140</t>
  </si>
  <si>
    <t>096 1 16 01151 01 9002 140</t>
  </si>
  <si>
    <t>096 1 16 01171 01 0007 140</t>
  </si>
  <si>
    <t>096 1 16 01191 01 0005 140</t>
  </si>
  <si>
    <t>096 1 16 01191 01 9000 140</t>
  </si>
  <si>
    <t>096 1 16 07010 01 0000 140</t>
  </si>
  <si>
    <t>096 1 16 07090 01 0000 140</t>
  </si>
  <si>
    <t>096 1 16 10012 01 0000 140</t>
  </si>
  <si>
    <t>096 1 16 10013 01 0000 140</t>
  </si>
  <si>
    <t>096 1 17 05010 01 6000 180</t>
  </si>
  <si>
    <t>096 1 17 05010 01 6002 180</t>
  </si>
  <si>
    <t>096 2 03 01099 01 6000 150</t>
  </si>
  <si>
    <t>096 2 18 01030 01 0000 150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</si>
  <si>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</si>
  <si>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 xml:space="preserve">Доходы федерального бюджета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 </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</si>
  <si>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</si>
  <si>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</si>
  <si>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</si>
  <si>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</si>
  <si>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</si>
  <si>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Прогноз,              тыс. рублей</t>
  </si>
  <si>
    <t>Кассовое исполнение,    тыс. рублей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</si>
</sst>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quot;р.&quot;_-;\-* #,##0.00&quot;р.&quot;_-;_-* &quot;-&quot;??&quot;р.&quot;_-;_-@_-"/>
    <numFmt numFmtId="165" formatCode="_-* #,##0.00_р_._-;\-* #,##0.00_р_._-;_-* &quot;-&quot;??_р_._-;_-@_-"/>
    <numFmt numFmtId="166" formatCode="#,##0.0"/>
    <numFmt numFmtId="167" formatCode="#,##0.000"/>
    <numFmt numFmtId="168" formatCode="#,##0.0000"/>
    <numFmt numFmtId="169" formatCode="_(* #,##0.00_);_(* \(#,##0.00\);_(* &quot;-&quot;??_);_(@_)"/>
    <numFmt numFmtId="170" formatCode="#,##0.0,"/>
    <numFmt numFmtId="171" formatCode="0.0%"/>
  </numFmts>
  <fonts count="19" x14ac:knownFonts="1">
    <font>
      <sz val="11"/>
      <color theme="1"/>
      <name val="Calibri"/>
      <family val="2"/>
      <charset val="204"/>
      <scheme val="minor"/>
    </font>
    <font>
      <sz val="11"/>
      <color theme="1"/>
      <name val="Calibri"/>
      <family val="2"/>
      <charset val="204"/>
      <scheme val="minor"/>
    </font>
    <font>
      <sz val="10"/>
      <name val="Arial Cyr"/>
    </font>
    <font>
      <sz val="10"/>
      <name val="Arial Cyr"/>
      <charset val="204"/>
    </font>
    <font>
      <u/>
      <sz val="11"/>
      <color theme="10"/>
      <name val="Times New Roman"/>
      <family val="2"/>
      <charset val="204"/>
    </font>
    <font>
      <sz val="10"/>
      <name val="Arial"/>
      <family val="2"/>
      <charset val="204"/>
    </font>
    <font>
      <sz val="11"/>
      <color theme="1"/>
      <name val="Times New Roman"/>
      <family val="2"/>
      <charset val="204"/>
    </font>
    <font>
      <sz val="14"/>
      <color theme="1"/>
      <name val="Times New Roman"/>
      <family val="2"/>
      <charset val="204"/>
    </font>
    <font>
      <sz val="11"/>
      <color indexed="8"/>
      <name val="Calibri"/>
      <family val="2"/>
      <charset val="204"/>
    </font>
    <font>
      <sz val="10"/>
      <color theme="1"/>
      <name val="Times New Roman"/>
      <family val="1"/>
      <charset val="204"/>
    </font>
    <font>
      <sz val="10"/>
      <name val="Times New Roman"/>
      <family val="1"/>
      <charset val="204"/>
    </font>
    <font>
      <b/>
      <sz val="10"/>
      <name val="Times New Roman"/>
      <family val="1"/>
      <charset val="204"/>
    </font>
    <font>
      <b/>
      <sz val="10"/>
      <color theme="1"/>
      <name val="Times New Roman"/>
      <family val="1"/>
      <charset val="204"/>
    </font>
    <font>
      <b/>
      <sz val="11"/>
      <color theme="1"/>
      <name val="Times New Roman"/>
      <family val="1"/>
      <charset val="204"/>
    </font>
    <font>
      <b/>
      <sz val="11"/>
      <name val="Times New Roman"/>
      <family val="1"/>
      <charset val="204"/>
    </font>
    <font>
      <b/>
      <sz val="14"/>
      <color theme="1"/>
      <name val="Times New Roman"/>
      <family val="1"/>
      <charset val="204"/>
    </font>
    <font>
      <b/>
      <i/>
      <sz val="10"/>
      <color theme="1"/>
      <name val="Times New Roman"/>
      <family val="1"/>
      <charset val="204"/>
    </font>
    <font>
      <b/>
      <i/>
      <sz val="10"/>
      <name val="Times New Roman"/>
      <family val="1"/>
      <charset val="204"/>
    </font>
    <font>
      <sz val="10"/>
      <color rgb="FF000000"/>
      <name val="Times New Roman"/>
      <family val="1"/>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xf numFmtId="0" fontId="2" fillId="0" borderId="0"/>
    <xf numFmtId="0" fontId="3" fillId="0" borderId="0"/>
    <xf numFmtId="0" fontId="1" fillId="0" borderId="0"/>
    <xf numFmtId="0" fontId="4" fillId="0" borderId="0" applyNumberFormat="0" applyFill="0" applyBorder="0" applyAlignment="0" applyProtection="0">
      <alignment vertical="top"/>
      <protection locked="0"/>
    </xf>
    <xf numFmtId="164" fontId="3" fillId="0" borderId="0" applyFont="0" applyFill="0" applyBorder="0" applyAlignment="0" applyProtection="0"/>
    <xf numFmtId="0" fontId="5" fillId="0" borderId="0"/>
    <xf numFmtId="0" fontId="5" fillId="0" borderId="0"/>
    <xf numFmtId="0" fontId="5" fillId="0" borderId="0"/>
    <xf numFmtId="0" fontId="6" fillId="0" borderId="0"/>
    <xf numFmtId="0" fontId="6" fillId="0" borderId="0"/>
    <xf numFmtId="0" fontId="7" fillId="0" borderId="0"/>
    <xf numFmtId="0" fontId="6" fillId="0" borderId="0"/>
    <xf numFmtId="0" fontId="5" fillId="0" borderId="0"/>
    <xf numFmtId="0" fontId="5"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3" fillId="0" borderId="0"/>
    <xf numFmtId="0" fontId="2" fillId="0" borderId="0"/>
    <xf numFmtId="0" fontId="6" fillId="0" borderId="0"/>
    <xf numFmtId="0" fontId="1" fillId="0" borderId="0"/>
    <xf numFmtId="0" fontId="3" fillId="0" borderId="0"/>
    <xf numFmtId="0" fontId="5" fillId="0" borderId="0" applyNumberFormat="0" applyFont="0" applyFill="0" applyBorder="0" applyAlignment="0" applyProtection="0">
      <alignment vertical="top"/>
    </xf>
    <xf numFmtId="0" fontId="8" fillId="0" borderId="0"/>
    <xf numFmtId="0" fontId="8" fillId="0" borderId="0"/>
    <xf numFmtId="0" fontId="8" fillId="0" borderId="0"/>
    <xf numFmtId="0" fontId="1" fillId="0" borderId="0"/>
    <xf numFmtId="0" fontId="6" fillId="0" borderId="0"/>
    <xf numFmtId="0" fontId="5" fillId="0" borderId="0"/>
    <xf numFmtId="9"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9" fillId="0" borderId="0" xfId="0" applyFont="1"/>
    <xf numFmtId="0" fontId="10" fillId="0" borderId="3" xfId="1" applyFont="1" applyFill="1" applyBorder="1" applyAlignment="1">
      <alignment horizontal="center" vertical="center" wrapText="1"/>
    </xf>
    <xf numFmtId="166" fontId="10" fillId="0" borderId="1" xfId="1" applyNumberFormat="1" applyFont="1" applyFill="1" applyBorder="1" applyAlignment="1">
      <alignment horizontal="right" vertical="center" wrapText="1"/>
    </xf>
    <xf numFmtId="166" fontId="10" fillId="0" borderId="2" xfId="1" applyNumberFormat="1" applyFont="1" applyFill="1" applyBorder="1" applyAlignment="1">
      <alignment horizontal="right" vertical="center" wrapText="1"/>
    </xf>
    <xf numFmtId="0" fontId="10" fillId="0" borderId="0" xfId="0" applyFont="1"/>
    <xf numFmtId="0" fontId="10" fillId="0" borderId="0" xfId="0" applyFont="1" applyAlignment="1">
      <alignment vertical="center"/>
    </xf>
    <xf numFmtId="170" fontId="10" fillId="0" borderId="0" xfId="0" applyNumberFormat="1" applyFont="1" applyAlignment="1">
      <alignment vertical="center"/>
    </xf>
    <xf numFmtId="170" fontId="10" fillId="0" borderId="1" xfId="0" applyNumberFormat="1" applyFont="1" applyBorder="1" applyAlignment="1">
      <alignment vertical="center"/>
    </xf>
    <xf numFmtId="170" fontId="10" fillId="0" borderId="0" xfId="0" applyNumberFormat="1" applyFont="1" applyBorder="1" applyAlignment="1">
      <alignment horizontal="center" vertical="center"/>
    </xf>
    <xf numFmtId="170" fontId="10" fillId="0" borderId="0" xfId="0" applyNumberFormat="1" applyFont="1" applyBorder="1" applyAlignment="1">
      <alignment vertical="center"/>
    </xf>
    <xf numFmtId="0" fontId="11" fillId="0" borderId="0" xfId="1" applyFont="1" applyFill="1" applyBorder="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170" fontId="10" fillId="0" borderId="6" xfId="0" applyNumberFormat="1" applyFont="1" applyBorder="1" applyAlignment="1">
      <alignment horizontal="center" vertical="center"/>
    </xf>
    <xf numFmtId="170" fontId="10" fillId="0" borderId="0" xfId="0" applyNumberFormat="1" applyFont="1" applyBorder="1" applyAlignment="1">
      <alignment horizontal="center" vertical="center"/>
    </xf>
    <xf numFmtId="0" fontId="10" fillId="0" borderId="3" xfId="1" applyFont="1" applyFill="1" applyBorder="1" applyAlignment="1">
      <alignment horizontal="center" vertical="center" wrapText="1"/>
    </xf>
    <xf numFmtId="0" fontId="12" fillId="0" borderId="3" xfId="0" applyFont="1" applyBorder="1" applyAlignment="1">
      <alignment horizontal="center" vertical="center"/>
    </xf>
    <xf numFmtId="4" fontId="12" fillId="0" borderId="3" xfId="0" applyNumberFormat="1" applyFont="1" applyBorder="1" applyAlignment="1">
      <alignment vertical="center"/>
    </xf>
    <xf numFmtId="0" fontId="9" fillId="0" borderId="0" xfId="0" applyFont="1" applyFill="1" applyAlignment="1">
      <alignment horizontal="left" vertical="center"/>
    </xf>
    <xf numFmtId="0" fontId="9" fillId="0" borderId="0" xfId="0" applyFont="1" applyFill="1"/>
    <xf numFmtId="0" fontId="10" fillId="0" borderId="0" xfId="0" applyFont="1" applyFill="1" applyAlignment="1">
      <alignment horizontal="left"/>
    </xf>
    <xf numFmtId="170" fontId="10" fillId="0" borderId="0" xfId="0" applyNumberFormat="1" applyFont="1" applyFill="1" applyAlignment="1">
      <alignment horizontal="left" vertical="center"/>
    </xf>
    <xf numFmtId="170" fontId="10" fillId="0" borderId="0" xfId="0" applyNumberFormat="1" applyFont="1" applyFill="1" applyBorder="1" applyAlignment="1">
      <alignment horizontal="left" vertical="center"/>
    </xf>
    <xf numFmtId="0" fontId="9" fillId="0" borderId="0" xfId="0" applyFont="1" applyFill="1" applyAlignment="1">
      <alignment horizontal="left"/>
    </xf>
    <xf numFmtId="4" fontId="9" fillId="0" borderId="3" xfId="0" applyNumberFormat="1"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4" fontId="9" fillId="0" borderId="0" xfId="0" applyNumberFormat="1" applyFont="1" applyAlignment="1">
      <alignment vertical="center"/>
    </xf>
    <xf numFmtId="171" fontId="9" fillId="0" borderId="0" xfId="49" applyNumberFormat="1" applyFont="1" applyAlignment="1">
      <alignment vertical="center"/>
    </xf>
    <xf numFmtId="10" fontId="9" fillId="0" borderId="3" xfId="49" applyNumberFormat="1" applyFont="1" applyFill="1" applyBorder="1" applyAlignment="1">
      <alignment vertical="center"/>
    </xf>
    <xf numFmtId="10" fontId="12" fillId="0" borderId="3" xfId="49" applyNumberFormat="1" applyFont="1" applyFill="1" applyBorder="1" applyAlignment="1">
      <alignment vertical="center"/>
    </xf>
    <xf numFmtId="0" fontId="9" fillId="0" borderId="3" xfId="0" applyFont="1" applyBorder="1" applyAlignment="1">
      <alignment horizontal="center"/>
    </xf>
    <xf numFmtId="0" fontId="10" fillId="0" borderId="3" xfId="0" applyFont="1" applyBorder="1" applyAlignment="1">
      <alignment horizontal="center" vertical="center" wrapText="1"/>
    </xf>
    <xf numFmtId="0" fontId="10" fillId="0" borderId="3" xfId="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quotePrefix="1" applyFont="1" applyBorder="1" applyAlignment="1">
      <alignment horizontal="center" vertical="center"/>
    </xf>
    <xf numFmtId="0" fontId="9" fillId="0" borderId="3" xfId="0" applyFont="1" applyBorder="1" applyAlignment="1">
      <alignment horizontal="left" vertical="center" wrapText="1"/>
    </xf>
    <xf numFmtId="0" fontId="10" fillId="0" borderId="8" xfId="1" applyFont="1" applyFill="1" applyBorder="1" applyAlignment="1">
      <alignment vertical="center" wrapText="1"/>
    </xf>
    <xf numFmtId="166" fontId="10" fillId="0" borderId="0" xfId="1" applyNumberFormat="1" applyFont="1" applyFill="1" applyBorder="1" applyAlignment="1">
      <alignment horizontal="right" vertical="center" wrapText="1"/>
    </xf>
    <xf numFmtId="4" fontId="12" fillId="0" borderId="0" xfId="0" applyNumberFormat="1" applyFont="1" applyBorder="1" applyAlignment="1">
      <alignment vertical="center"/>
    </xf>
    <xf numFmtId="4" fontId="9" fillId="0" borderId="3" xfId="0" applyNumberFormat="1" applyFont="1" applyBorder="1" applyAlignment="1">
      <alignment horizontal="center" vertical="center"/>
    </xf>
    <xf numFmtId="3" fontId="9" fillId="0" borderId="3" xfId="0" quotePrefix="1" applyNumberFormat="1" applyFont="1" applyBorder="1" applyAlignment="1">
      <alignment horizontal="center" vertical="center"/>
    </xf>
    <xf numFmtId="0" fontId="12" fillId="0" borderId="3" xfId="0" quotePrefix="1" applyFont="1" applyBorder="1" applyAlignment="1">
      <alignment horizontal="center" vertical="center"/>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xf>
    <xf numFmtId="4" fontId="11" fillId="0" borderId="3" xfId="1" applyNumberFormat="1" applyFont="1" applyFill="1" applyBorder="1" applyAlignment="1">
      <alignment horizontal="center" vertical="center" wrapText="1"/>
    </xf>
    <xf numFmtId="3" fontId="12" fillId="0" borderId="3" xfId="0" quotePrefix="1" applyNumberFormat="1" applyFont="1" applyBorder="1" applyAlignment="1">
      <alignment horizontal="center" vertical="center"/>
    </xf>
    <xf numFmtId="0" fontId="12" fillId="0" borderId="3" xfId="0" applyFont="1" applyBorder="1" applyAlignment="1">
      <alignment horizontal="left" vertical="center" wrapText="1"/>
    </xf>
    <xf numFmtId="16" fontId="9" fillId="0" borderId="3" xfId="0" applyNumberFormat="1" applyFont="1" applyBorder="1" applyAlignment="1">
      <alignment horizontal="center"/>
    </xf>
    <xf numFmtId="49" fontId="9" fillId="0" borderId="3" xfId="0" applyNumberFormat="1" applyFont="1" applyBorder="1" applyAlignment="1">
      <alignment horizontal="center" vertical="center"/>
    </xf>
    <xf numFmtId="4" fontId="14" fillId="0" borderId="3" xfId="1"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6" fillId="0" borderId="3" xfId="0" quotePrefix="1" applyFont="1" applyBorder="1" applyAlignment="1">
      <alignment horizontal="center" vertical="center"/>
    </xf>
    <xf numFmtId="4" fontId="17" fillId="0" borderId="3" xfId="1" applyNumberFormat="1" applyFont="1" applyFill="1" applyBorder="1" applyAlignment="1">
      <alignment horizontal="center" vertical="center" wrapText="1"/>
    </xf>
    <xf numFmtId="3" fontId="16" fillId="0" borderId="3" xfId="0" quotePrefix="1" applyNumberFormat="1" applyFont="1" applyBorder="1" applyAlignment="1">
      <alignment horizontal="center" vertical="center"/>
    </xf>
    <xf numFmtId="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0" fillId="0" borderId="8" xfId="1" applyFont="1" applyFill="1" applyBorder="1" applyAlignment="1">
      <alignment horizontal="center" vertical="center" wrapText="1"/>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quotePrefix="1" applyFont="1" applyBorder="1" applyAlignment="1">
      <alignment horizontal="center" vertical="center"/>
    </xf>
    <xf numFmtId="0" fontId="9" fillId="0" borderId="8" xfId="0" applyFont="1" applyBorder="1" applyAlignment="1">
      <alignment horizontal="center" vertical="center"/>
    </xf>
    <xf numFmtId="3" fontId="9" fillId="0" borderId="8" xfId="0" quotePrefix="1" applyNumberFormat="1" applyFont="1" applyBorder="1" applyAlignment="1">
      <alignment horizontal="center" vertical="center"/>
    </xf>
    <xf numFmtId="4" fontId="10" fillId="0" borderId="3" xfId="1" applyNumberFormat="1" applyFont="1" applyFill="1" applyBorder="1" applyAlignment="1">
      <alignment horizontal="center" vertical="center" wrapText="1"/>
    </xf>
    <xf numFmtId="171" fontId="14" fillId="0" borderId="3" xfId="1" applyNumberFormat="1" applyFont="1" applyFill="1" applyBorder="1" applyAlignment="1">
      <alignment horizontal="center" vertical="center" wrapText="1"/>
    </xf>
    <xf numFmtId="171" fontId="10" fillId="0" borderId="3" xfId="1" applyNumberFormat="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8" fillId="0" borderId="3" xfId="0" applyFont="1" applyBorder="1" applyAlignment="1">
      <alignment horizontal="left" vertical="center" wrapText="1"/>
    </xf>
    <xf numFmtId="0" fontId="9" fillId="0" borderId="0" xfId="0" applyFont="1" applyAlignment="1">
      <alignment horizontal="left"/>
    </xf>
    <xf numFmtId="0" fontId="9" fillId="0" borderId="0" xfId="0" applyFont="1" applyAlignment="1">
      <alignment horizontal="left" vertical="center" wrapText="1"/>
    </xf>
    <xf numFmtId="0" fontId="9" fillId="0" borderId="3" xfId="0" applyFont="1" applyBorder="1" applyAlignment="1">
      <alignment horizontal="left" vertical="center"/>
    </xf>
    <xf numFmtId="0" fontId="9" fillId="0" borderId="3" xfId="0" applyFont="1" applyBorder="1" applyAlignment="1">
      <alignment horizontal="left" vertical="top" wrapText="1"/>
    </xf>
    <xf numFmtId="0" fontId="16" fillId="0" borderId="3" xfId="0" applyFont="1" applyBorder="1" applyAlignment="1">
      <alignment horizontal="left" vertical="top" wrapText="1"/>
    </xf>
    <xf numFmtId="0" fontId="16" fillId="0" borderId="3" xfId="0" applyFont="1" applyBorder="1" applyAlignment="1">
      <alignment horizontal="left" vertical="center"/>
    </xf>
    <xf numFmtId="0" fontId="10" fillId="0" borderId="0" xfId="0" applyFont="1" applyAlignment="1">
      <alignment horizontal="left"/>
    </xf>
    <xf numFmtId="0" fontId="10" fillId="0" borderId="5"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3" fillId="0" borderId="7" xfId="0" applyFont="1" applyBorder="1" applyAlignment="1">
      <alignment horizontal="center"/>
    </xf>
    <xf numFmtId="0" fontId="13" fillId="0" borderId="8" xfId="0" applyFont="1" applyBorder="1" applyAlignment="1">
      <alignment horizontal="center"/>
    </xf>
    <xf numFmtId="0" fontId="15" fillId="0" borderId="0" xfId="0" applyFont="1" applyAlignment="1">
      <alignment horizontal="center" vertical="center" wrapText="1"/>
    </xf>
    <xf numFmtId="0" fontId="14" fillId="0" borderId="0" xfId="1" applyFont="1" applyFill="1" applyBorder="1" applyAlignment="1">
      <alignment horizontal="center" vertical="center" wrapText="1"/>
    </xf>
    <xf numFmtId="49" fontId="10" fillId="0" borderId="1" xfId="1" applyNumberFormat="1" applyFont="1" applyFill="1" applyBorder="1" applyAlignment="1">
      <alignment horizontal="right" vertical="center"/>
    </xf>
    <xf numFmtId="0" fontId="10" fillId="0" borderId="3" xfId="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10" fontId="14" fillId="0" borderId="3" xfId="1" applyNumberFormat="1" applyFont="1" applyFill="1" applyBorder="1" applyAlignment="1">
      <alignment horizontal="center" vertical="center" wrapText="1"/>
    </xf>
    <xf numFmtId="10" fontId="11" fillId="0" borderId="3" xfId="1" applyNumberFormat="1" applyFont="1" applyFill="1" applyBorder="1" applyAlignment="1">
      <alignment horizontal="center" vertical="center" wrapText="1"/>
    </xf>
    <xf numFmtId="10" fontId="17" fillId="0" borderId="3" xfId="1" applyNumberFormat="1" applyFont="1" applyFill="1" applyBorder="1" applyAlignment="1">
      <alignment horizontal="center" vertical="center" wrapText="1"/>
    </xf>
    <xf numFmtId="10" fontId="9" fillId="0" borderId="3" xfId="0" applyNumberFormat="1" applyFont="1" applyBorder="1" applyAlignment="1">
      <alignment horizontal="center" vertical="center"/>
    </xf>
    <xf numFmtId="10" fontId="12" fillId="0" borderId="3" xfId="0" applyNumberFormat="1" applyFont="1" applyBorder="1" applyAlignment="1">
      <alignment horizontal="center" vertical="center"/>
    </xf>
    <xf numFmtId="10" fontId="16" fillId="0" borderId="3" xfId="0" applyNumberFormat="1" applyFont="1" applyBorder="1" applyAlignment="1">
      <alignment horizontal="center" vertical="center"/>
    </xf>
    <xf numFmtId="10" fontId="9" fillId="0" borderId="0" xfId="0" applyNumberFormat="1" applyFont="1"/>
  </cellXfs>
  <cellStyles count="50">
    <cellStyle name="Гиперссылка 2" xfId="4"/>
    <cellStyle name="Денежный 2" xfId="5"/>
    <cellStyle name="Обычный" xfId="0" builtinId="0"/>
    <cellStyle name="Обычный 10" xfId="6"/>
    <cellStyle name="Обычный 11" xfId="7"/>
    <cellStyle name="Обычный 11 2" xfId="8"/>
    <cellStyle name="Обычный 12" xfId="9"/>
    <cellStyle name="Обычный 13" xfId="10"/>
    <cellStyle name="Обычный 14" xfId="11"/>
    <cellStyle name="Обычный 15" xfId="12"/>
    <cellStyle name="Обычный 16" xfId="13"/>
    <cellStyle name="Обычный 16 2" xfId="14"/>
    <cellStyle name="Обычный 17" xfId="15"/>
    <cellStyle name="Обычный 18" xfId="16"/>
    <cellStyle name="Обычный 19" xfId="17"/>
    <cellStyle name="Обычный 2" xfId="2"/>
    <cellStyle name="Обычный 2 2" xfId="18"/>
    <cellStyle name="Обычный 2 2 2" xfId="19"/>
    <cellStyle name="Обычный 2 2 2 2" xfId="20"/>
    <cellStyle name="Обычный 2 2 2 2 2" xfId="3"/>
    <cellStyle name="Обычный 2 2 2 3" xfId="21"/>
    <cellStyle name="Обычный 2 2 2 3 2" xfId="22"/>
    <cellStyle name="Обычный 2 2 2 3 2 2" xfId="23"/>
    <cellStyle name="Обычный 2 2 2 3 2 2 2" xfId="24"/>
    <cellStyle name="Обычный 2 2 3" xfId="25"/>
    <cellStyle name="Обычный 2 2 4" xfId="26"/>
    <cellStyle name="Обычный 2 2 4 2" xfId="27"/>
    <cellStyle name="Обычный 2 2 5" xfId="28"/>
    <cellStyle name="Обычный 2 3" xfId="29"/>
    <cellStyle name="Обычный 2 3 2" xfId="30"/>
    <cellStyle name="Обычный 2 4" xfId="31"/>
    <cellStyle name="Обычный 20" xfId="32"/>
    <cellStyle name="Обычный 21" xfId="33"/>
    <cellStyle name="Обычный 3" xfId="34"/>
    <cellStyle name="Обычный 3 2" xfId="35"/>
    <cellStyle name="Обычный 4" xfId="36"/>
    <cellStyle name="Обычный 5" xfId="37"/>
    <cellStyle name="Обычный 6" xfId="38"/>
    <cellStyle name="Обычный 7" xfId="39"/>
    <cellStyle name="Обычный 8" xfId="40"/>
    <cellStyle name="Обычный 9" xfId="41"/>
    <cellStyle name="Обычный_Оперотчет за январь-июль 2010 года 19.08.10 г" xfId="1"/>
    <cellStyle name="Процентный" xfId="49" builtinId="5"/>
    <cellStyle name="Процентный 2" xfId="42"/>
    <cellStyle name="Финансовый 2" xfId="43"/>
    <cellStyle name="Финансовый 3" xfId="44"/>
    <cellStyle name="Финансовый 4" xfId="45"/>
    <cellStyle name="Финансовый 5" xfId="46"/>
    <cellStyle name="Финансовый 6" xfId="47"/>
    <cellStyle name="Финансовый 7"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F5" sqref="F5:F6"/>
    </sheetView>
  </sheetViews>
  <sheetFormatPr defaultColWidth="9.140625" defaultRowHeight="12.75" x14ac:dyDescent="0.2"/>
  <cols>
    <col min="1" max="1" width="4.85546875" style="1" customWidth="1"/>
    <col min="2" max="2" width="89" style="1" customWidth="1"/>
    <col min="3" max="3" width="21.7109375" style="1" customWidth="1"/>
    <col min="4" max="4" width="16.42578125" style="1" customWidth="1"/>
    <col min="5" max="5" width="14.42578125" style="1" customWidth="1"/>
    <col min="6" max="6" width="12" style="1" customWidth="1"/>
    <col min="7" max="7" width="12" style="20" hidden="1" customWidth="1"/>
    <col min="8" max="8" width="28.85546875" style="1" hidden="1" customWidth="1"/>
    <col min="9" max="16384" width="9.140625" style="1"/>
  </cols>
  <sheetData>
    <row r="1" spans="1:8" ht="18.75" x14ac:dyDescent="0.2">
      <c r="B1" s="80" t="s">
        <v>118</v>
      </c>
      <c r="C1" s="80"/>
      <c r="D1" s="80"/>
      <c r="E1" s="80"/>
      <c r="F1" s="80"/>
      <c r="G1" s="19"/>
    </row>
    <row r="3" spans="1:8" ht="14.25" x14ac:dyDescent="0.2">
      <c r="B3" s="81" t="s">
        <v>137</v>
      </c>
      <c r="C3" s="81"/>
      <c r="D3" s="81"/>
      <c r="E3" s="81"/>
      <c r="F3" s="81"/>
      <c r="G3" s="11"/>
      <c r="H3" s="11"/>
    </row>
    <row r="4" spans="1:8" x14ac:dyDescent="0.2">
      <c r="D4" s="3"/>
      <c r="E4" s="4"/>
      <c r="F4" s="39"/>
      <c r="G4" s="82" t="s">
        <v>0</v>
      </c>
      <c r="H4" s="82"/>
    </row>
    <row r="5" spans="1:8" s="59" customFormat="1" ht="22.5" customHeight="1" x14ac:dyDescent="0.25">
      <c r="A5" s="84" t="s">
        <v>1</v>
      </c>
      <c r="B5" s="86" t="s">
        <v>138</v>
      </c>
      <c r="C5" s="84" t="s">
        <v>139</v>
      </c>
      <c r="D5" s="83" t="s">
        <v>205</v>
      </c>
      <c r="E5" s="76" t="s">
        <v>206</v>
      </c>
      <c r="F5" s="83" t="s">
        <v>140</v>
      </c>
      <c r="G5" s="58"/>
      <c r="H5" s="76" t="s">
        <v>3</v>
      </c>
    </row>
    <row r="6" spans="1:8" s="59" customFormat="1" ht="22.5" customHeight="1" x14ac:dyDescent="0.25">
      <c r="A6" s="85"/>
      <c r="B6" s="87"/>
      <c r="C6" s="85"/>
      <c r="D6" s="83"/>
      <c r="E6" s="77"/>
      <c r="F6" s="83"/>
      <c r="G6" s="58" t="s">
        <v>2</v>
      </c>
      <c r="H6" s="77"/>
    </row>
    <row r="7" spans="1:8" x14ac:dyDescent="0.2">
      <c r="A7" s="32">
        <v>1</v>
      </c>
      <c r="B7" s="32">
        <v>2</v>
      </c>
      <c r="C7" s="32">
        <v>3</v>
      </c>
      <c r="D7" s="52">
        <v>4</v>
      </c>
      <c r="E7" s="52">
        <v>5</v>
      </c>
      <c r="F7" s="52">
        <v>6</v>
      </c>
      <c r="G7" s="52">
        <v>6</v>
      </c>
      <c r="H7" s="52">
        <v>7</v>
      </c>
    </row>
    <row r="8" spans="1:8" ht="14.25" x14ac:dyDescent="0.2">
      <c r="A8" s="32"/>
      <c r="B8" s="78" t="s">
        <v>142</v>
      </c>
      <c r="C8" s="79"/>
      <c r="D8" s="51">
        <f>SUM(D9:D39)</f>
        <v>42908269.200000003</v>
      </c>
      <c r="E8" s="51">
        <f>SUM(E9:E39)</f>
        <v>47675310.79999999</v>
      </c>
      <c r="F8" s="65">
        <f>E8/D8</f>
        <v>1.1110984360096254</v>
      </c>
      <c r="G8" s="52"/>
      <c r="H8" s="52"/>
    </row>
    <row r="9" spans="1:8" ht="38.25" x14ac:dyDescent="0.2">
      <c r="A9" s="60">
        <v>1</v>
      </c>
      <c r="B9" s="37" t="s">
        <v>141</v>
      </c>
      <c r="C9" s="61" t="s">
        <v>166</v>
      </c>
      <c r="D9" s="64">
        <v>81074.3</v>
      </c>
      <c r="E9" s="64">
        <v>112887.6</v>
      </c>
      <c r="F9" s="66">
        <f>E9/D9</f>
        <v>1.3923968507899545</v>
      </c>
      <c r="G9" s="52"/>
      <c r="H9" s="52"/>
    </row>
    <row r="10" spans="1:8" ht="25.5" x14ac:dyDescent="0.2">
      <c r="A10" s="60">
        <v>2</v>
      </c>
      <c r="B10" s="37" t="s">
        <v>143</v>
      </c>
      <c r="C10" s="61" t="s">
        <v>167</v>
      </c>
      <c r="D10" s="64">
        <v>19540.5</v>
      </c>
      <c r="E10" s="64">
        <v>20568.5</v>
      </c>
      <c r="F10" s="66">
        <f t="shared" ref="F10:F39" si="0">E10/D10</f>
        <v>1.052608684527008</v>
      </c>
      <c r="G10" s="52"/>
      <c r="H10" s="52"/>
    </row>
    <row r="11" spans="1:8" s="26" customFormat="1" ht="38.25" x14ac:dyDescent="0.25">
      <c r="A11" s="60">
        <v>3</v>
      </c>
      <c r="B11" s="37" t="s">
        <v>144</v>
      </c>
      <c r="C11" s="61" t="s">
        <v>168</v>
      </c>
      <c r="D11" s="41">
        <v>16</v>
      </c>
      <c r="E11" s="41">
        <v>0</v>
      </c>
      <c r="F11" s="66" t="s">
        <v>169</v>
      </c>
      <c r="G11" s="30">
        <f>E11/D11</f>
        <v>0</v>
      </c>
      <c r="H11" s="12"/>
    </row>
    <row r="12" spans="1:8" s="26" customFormat="1" ht="38.25" x14ac:dyDescent="0.25">
      <c r="A12" s="60">
        <v>4</v>
      </c>
      <c r="B12" s="37" t="s">
        <v>145</v>
      </c>
      <c r="C12" s="62" t="s">
        <v>170</v>
      </c>
      <c r="D12" s="41">
        <v>219.8</v>
      </c>
      <c r="E12" s="41">
        <v>219.8</v>
      </c>
      <c r="F12" s="66">
        <f t="shared" si="0"/>
        <v>1</v>
      </c>
      <c r="G12" s="30">
        <f t="shared" ref="G12:G38" si="1">E12/D12</f>
        <v>1</v>
      </c>
      <c r="H12" s="12"/>
    </row>
    <row r="13" spans="1:8" s="26" customFormat="1" ht="38.25" x14ac:dyDescent="0.25">
      <c r="A13" s="60">
        <v>5</v>
      </c>
      <c r="B13" s="37" t="s">
        <v>146</v>
      </c>
      <c r="C13" s="63" t="s">
        <v>171</v>
      </c>
      <c r="D13" s="41">
        <v>521960</v>
      </c>
      <c r="E13" s="41">
        <v>521960</v>
      </c>
      <c r="F13" s="66">
        <f t="shared" si="0"/>
        <v>1</v>
      </c>
      <c r="G13" s="30"/>
      <c r="H13" s="12"/>
    </row>
    <row r="14" spans="1:8" s="26" customFormat="1" ht="76.5" x14ac:dyDescent="0.25">
      <c r="A14" s="60">
        <v>6</v>
      </c>
      <c r="B14" s="37" t="s">
        <v>147</v>
      </c>
      <c r="C14" s="63" t="s">
        <v>172</v>
      </c>
      <c r="D14" s="41">
        <v>15.2</v>
      </c>
      <c r="E14" s="41">
        <v>13.8</v>
      </c>
      <c r="F14" s="66">
        <f t="shared" si="0"/>
        <v>0.90789473684210531</v>
      </c>
      <c r="G14" s="30"/>
      <c r="H14" s="12"/>
    </row>
    <row r="15" spans="1:8" s="26" customFormat="1" ht="25.5" x14ac:dyDescent="0.25">
      <c r="A15" s="60">
        <v>7</v>
      </c>
      <c r="B15" s="37" t="s">
        <v>148</v>
      </c>
      <c r="C15" s="63" t="s">
        <v>173</v>
      </c>
      <c r="D15" s="41">
        <v>35688082.899999999</v>
      </c>
      <c r="E15" s="41">
        <v>35722859.799999997</v>
      </c>
      <c r="F15" s="66">
        <f t="shared" si="0"/>
        <v>1.0009744681466204</v>
      </c>
      <c r="G15" s="30">
        <f t="shared" si="1"/>
        <v>1.0009744681466204</v>
      </c>
      <c r="H15" s="12"/>
    </row>
    <row r="16" spans="1:8" s="26" customFormat="1" ht="38.25" x14ac:dyDescent="0.25">
      <c r="A16" s="60">
        <v>8</v>
      </c>
      <c r="B16" s="37" t="s">
        <v>149</v>
      </c>
      <c r="C16" s="61" t="s">
        <v>174</v>
      </c>
      <c r="D16" s="41">
        <v>182825</v>
      </c>
      <c r="E16" s="41">
        <v>183035</v>
      </c>
      <c r="F16" s="66">
        <f t="shared" si="0"/>
        <v>1.0011486394092712</v>
      </c>
      <c r="G16" s="30">
        <f t="shared" si="1"/>
        <v>1.0011486394092712</v>
      </c>
      <c r="H16" s="12"/>
    </row>
    <row r="17" spans="1:10" s="26" customFormat="1" ht="38.25" x14ac:dyDescent="0.25">
      <c r="A17" s="60">
        <v>9</v>
      </c>
      <c r="B17" s="37" t="s">
        <v>150</v>
      </c>
      <c r="C17" s="61" t="s">
        <v>175</v>
      </c>
      <c r="D17" s="41">
        <v>5864</v>
      </c>
      <c r="E17" s="41">
        <v>5279.5</v>
      </c>
      <c r="F17" s="66">
        <f t="shared" si="0"/>
        <v>0.90032401091405179</v>
      </c>
      <c r="G17" s="31"/>
      <c r="H17" s="12"/>
    </row>
    <row r="18" spans="1:10" s="26" customFormat="1" ht="25.5" x14ac:dyDescent="0.25">
      <c r="A18" s="60">
        <v>10</v>
      </c>
      <c r="B18" s="37" t="s">
        <v>151</v>
      </c>
      <c r="C18" s="61" t="s">
        <v>176</v>
      </c>
      <c r="D18" s="41">
        <v>2352.4</v>
      </c>
      <c r="E18" s="41">
        <v>1334.5</v>
      </c>
      <c r="F18" s="66">
        <f t="shared" si="0"/>
        <v>0.56729297738479845</v>
      </c>
      <c r="G18" s="30"/>
      <c r="H18" s="12"/>
    </row>
    <row r="19" spans="1:10" s="26" customFormat="1" ht="51" x14ac:dyDescent="0.25">
      <c r="A19" s="60">
        <v>11</v>
      </c>
      <c r="B19" s="37" t="s">
        <v>152</v>
      </c>
      <c r="C19" s="61" t="s">
        <v>177</v>
      </c>
      <c r="D19" s="41">
        <v>12.2</v>
      </c>
      <c r="E19" s="41">
        <v>17.899999999999999</v>
      </c>
      <c r="F19" s="66">
        <f t="shared" si="0"/>
        <v>1.4672131147540983</v>
      </c>
      <c r="G19" s="30">
        <f t="shared" si="1"/>
        <v>1.4672131147540983</v>
      </c>
      <c r="H19" s="13"/>
    </row>
    <row r="20" spans="1:10" s="26" customFormat="1" ht="76.5" x14ac:dyDescent="0.25">
      <c r="A20" s="60">
        <v>12</v>
      </c>
      <c r="B20" s="37" t="s">
        <v>153</v>
      </c>
      <c r="C20" s="61" t="s">
        <v>178</v>
      </c>
      <c r="D20" s="41">
        <v>250</v>
      </c>
      <c r="E20" s="41">
        <v>206</v>
      </c>
      <c r="F20" s="66">
        <f t="shared" si="0"/>
        <v>0.82399999999999995</v>
      </c>
      <c r="G20" s="30">
        <f t="shared" si="1"/>
        <v>0.82399999999999995</v>
      </c>
      <c r="H20" s="13"/>
    </row>
    <row r="21" spans="1:10" s="26" customFormat="1" ht="63.75" x14ac:dyDescent="0.25">
      <c r="A21" s="60">
        <v>13</v>
      </c>
      <c r="B21" s="37" t="s">
        <v>204</v>
      </c>
      <c r="C21" s="61" t="s">
        <v>179</v>
      </c>
      <c r="D21" s="41">
        <v>17700</v>
      </c>
      <c r="E21" s="41">
        <v>18650</v>
      </c>
      <c r="F21" s="66">
        <f t="shared" si="0"/>
        <v>1.0536723163841808</v>
      </c>
      <c r="G21" s="31"/>
      <c r="H21" s="44"/>
    </row>
    <row r="22" spans="1:10" s="26" customFormat="1" ht="51" x14ac:dyDescent="0.25">
      <c r="A22" s="60">
        <v>14</v>
      </c>
      <c r="B22" s="37" t="s">
        <v>203</v>
      </c>
      <c r="C22" s="61" t="s">
        <v>180</v>
      </c>
      <c r="D22" s="41">
        <v>281</v>
      </c>
      <c r="E22" s="41">
        <v>38</v>
      </c>
      <c r="F22" s="66">
        <f t="shared" si="0"/>
        <v>0.13523131672597866</v>
      </c>
      <c r="G22" s="30">
        <f t="shared" si="1"/>
        <v>0.13523131672597866</v>
      </c>
      <c r="H22" s="12"/>
      <c r="I22" s="28"/>
      <c r="J22" s="29"/>
    </row>
    <row r="23" spans="1:10" s="26" customFormat="1" ht="76.5" x14ac:dyDescent="0.25">
      <c r="A23" s="60">
        <v>15</v>
      </c>
      <c r="B23" s="37" t="s">
        <v>154</v>
      </c>
      <c r="C23" s="61" t="s">
        <v>181</v>
      </c>
      <c r="D23" s="41">
        <v>222372.7</v>
      </c>
      <c r="E23" s="41">
        <v>138566.5</v>
      </c>
      <c r="F23" s="66">
        <f t="shared" si="0"/>
        <v>0.6231272993492456</v>
      </c>
      <c r="G23" s="30">
        <f t="shared" si="1"/>
        <v>0.6231272993492456</v>
      </c>
      <c r="H23" s="13" t="s">
        <v>40</v>
      </c>
    </row>
    <row r="24" spans="1:10" s="26" customFormat="1" ht="89.25" x14ac:dyDescent="0.25">
      <c r="A24" s="60">
        <v>16</v>
      </c>
      <c r="B24" s="37" t="s">
        <v>155</v>
      </c>
      <c r="C24" s="61" t="s">
        <v>182</v>
      </c>
      <c r="D24" s="41">
        <v>6800</v>
      </c>
      <c r="E24" s="41">
        <v>152.5</v>
      </c>
      <c r="F24" s="66">
        <f t="shared" si="0"/>
        <v>2.2426470588235294E-2</v>
      </c>
      <c r="G24" s="30">
        <f t="shared" si="1"/>
        <v>2.2426470588235294E-2</v>
      </c>
      <c r="H24" s="12"/>
    </row>
    <row r="25" spans="1:10" s="26" customFormat="1" ht="76.5" x14ac:dyDescent="0.25">
      <c r="A25" s="60">
        <v>17</v>
      </c>
      <c r="B25" s="37" t="s">
        <v>156</v>
      </c>
      <c r="C25" s="61" t="s">
        <v>183</v>
      </c>
      <c r="D25" s="41">
        <v>113243.7</v>
      </c>
      <c r="E25" s="41">
        <v>72244.7</v>
      </c>
      <c r="F25" s="66">
        <f t="shared" si="0"/>
        <v>0.63795778484807542</v>
      </c>
      <c r="G25" s="31"/>
      <c r="H25" s="17"/>
    </row>
    <row r="26" spans="1:10" s="26" customFormat="1" ht="63.75" x14ac:dyDescent="0.25">
      <c r="A26" s="60">
        <v>18</v>
      </c>
      <c r="B26" s="37" t="s">
        <v>157</v>
      </c>
      <c r="C26" s="61" t="s">
        <v>184</v>
      </c>
      <c r="D26" s="41">
        <v>18815.3</v>
      </c>
      <c r="E26" s="41">
        <v>21866.799999999999</v>
      </c>
      <c r="F26" s="66">
        <f t="shared" si="0"/>
        <v>1.1621818413737757</v>
      </c>
      <c r="G26" s="30">
        <f t="shared" si="1"/>
        <v>1.1621818413737757</v>
      </c>
      <c r="H26" s="12"/>
    </row>
    <row r="27" spans="1:10" s="26" customFormat="1" ht="89.25" x14ac:dyDescent="0.25">
      <c r="A27" s="60">
        <v>19</v>
      </c>
      <c r="B27" s="68" t="s">
        <v>158</v>
      </c>
      <c r="C27" s="61" t="s">
        <v>185</v>
      </c>
      <c r="D27" s="41">
        <v>4444</v>
      </c>
      <c r="E27" s="41">
        <v>2420.9</v>
      </c>
      <c r="F27" s="66">
        <f t="shared" si="0"/>
        <v>0.54475697569756976</v>
      </c>
      <c r="G27" s="30"/>
      <c r="H27" s="12"/>
    </row>
    <row r="28" spans="1:10" s="26" customFormat="1" ht="102" x14ac:dyDescent="0.25">
      <c r="A28" s="60">
        <v>20</v>
      </c>
      <c r="B28" s="68" t="s">
        <v>198</v>
      </c>
      <c r="C28" s="61" t="s">
        <v>186</v>
      </c>
      <c r="D28" s="41">
        <v>300</v>
      </c>
      <c r="E28" s="41">
        <v>157.5</v>
      </c>
      <c r="F28" s="66">
        <f t="shared" si="0"/>
        <v>0.52500000000000002</v>
      </c>
      <c r="G28" s="30">
        <f t="shared" si="1"/>
        <v>0.52500000000000002</v>
      </c>
      <c r="H28" s="12"/>
    </row>
    <row r="29" spans="1:10" s="26" customFormat="1" ht="76.5" x14ac:dyDescent="0.25">
      <c r="A29" s="60">
        <v>21</v>
      </c>
      <c r="B29" s="37" t="s">
        <v>201</v>
      </c>
      <c r="C29" s="61" t="s">
        <v>187</v>
      </c>
      <c r="D29" s="41">
        <v>1114</v>
      </c>
      <c r="E29" s="41">
        <v>104.5</v>
      </c>
      <c r="F29" s="66">
        <f t="shared" si="0"/>
        <v>9.380610412926392E-2</v>
      </c>
      <c r="G29" s="31"/>
      <c r="H29" s="12"/>
    </row>
    <row r="30" spans="1:10" s="26" customFormat="1" ht="102" x14ac:dyDescent="0.25">
      <c r="A30" s="60">
        <v>22</v>
      </c>
      <c r="B30" s="37" t="s">
        <v>200</v>
      </c>
      <c r="C30" s="61" t="s">
        <v>188</v>
      </c>
      <c r="D30" s="41">
        <v>21</v>
      </c>
      <c r="E30" s="41">
        <v>0</v>
      </c>
      <c r="F30" s="66" t="s">
        <v>169</v>
      </c>
      <c r="G30" s="25">
        <f t="shared" ref="G30" si="2">G31+G32</f>
        <v>1.9302629710017358</v>
      </c>
      <c r="H30" s="12"/>
    </row>
    <row r="31" spans="1:10" s="26" customFormat="1" ht="127.5" x14ac:dyDescent="0.25">
      <c r="A31" s="60">
        <v>23</v>
      </c>
      <c r="B31" s="37" t="s">
        <v>202</v>
      </c>
      <c r="C31" s="61" t="s">
        <v>189</v>
      </c>
      <c r="D31" s="41">
        <v>16539.8</v>
      </c>
      <c r="E31" s="41">
        <v>15410.9</v>
      </c>
      <c r="F31" s="66">
        <f t="shared" si="0"/>
        <v>0.93174645400790823</v>
      </c>
      <c r="G31" s="30">
        <f t="shared" si="1"/>
        <v>0.93174645400790823</v>
      </c>
      <c r="H31" s="33" t="s">
        <v>41</v>
      </c>
    </row>
    <row r="32" spans="1:10" s="26" customFormat="1" ht="51" x14ac:dyDescent="0.25">
      <c r="A32" s="60">
        <v>24</v>
      </c>
      <c r="B32" s="37" t="s">
        <v>159</v>
      </c>
      <c r="C32" s="61" t="s">
        <v>190</v>
      </c>
      <c r="D32" s="41">
        <v>3774.9</v>
      </c>
      <c r="E32" s="41">
        <v>3769.3</v>
      </c>
      <c r="F32" s="66">
        <f t="shared" si="0"/>
        <v>0.99851651699382771</v>
      </c>
      <c r="G32" s="30">
        <f t="shared" si="1"/>
        <v>0.99851651699382771</v>
      </c>
      <c r="H32" s="13" t="s">
        <v>40</v>
      </c>
    </row>
    <row r="33" spans="1:8" s="26" customFormat="1" ht="51" x14ac:dyDescent="0.25">
      <c r="A33" s="60">
        <v>25</v>
      </c>
      <c r="B33" s="37" t="s">
        <v>160</v>
      </c>
      <c r="C33" s="61" t="s">
        <v>191</v>
      </c>
      <c r="D33" s="41">
        <v>17.600000000000001</v>
      </c>
      <c r="E33" s="41">
        <v>19.399999999999999</v>
      </c>
      <c r="F33" s="66">
        <f t="shared" si="0"/>
        <v>1.1022727272727271</v>
      </c>
      <c r="G33" s="30"/>
      <c r="H33" s="13"/>
    </row>
    <row r="34" spans="1:8" s="26" customFormat="1" ht="25.5" x14ac:dyDescent="0.25">
      <c r="A34" s="60">
        <v>26</v>
      </c>
      <c r="B34" s="37" t="s">
        <v>161</v>
      </c>
      <c r="C34" s="61" t="s">
        <v>192</v>
      </c>
      <c r="D34" s="41" t="s">
        <v>169</v>
      </c>
      <c r="E34" s="41">
        <v>96.4</v>
      </c>
      <c r="F34" s="66" t="s">
        <v>169</v>
      </c>
      <c r="G34" s="30" t="e">
        <f t="shared" si="1"/>
        <v>#VALUE!</v>
      </c>
      <c r="H34" s="12"/>
    </row>
    <row r="35" spans="1:8" s="26" customFormat="1" ht="38.25" x14ac:dyDescent="0.25">
      <c r="A35" s="60">
        <v>27</v>
      </c>
      <c r="B35" s="37" t="s">
        <v>162</v>
      </c>
      <c r="C35" s="61" t="s">
        <v>193</v>
      </c>
      <c r="D35" s="41">
        <v>126.7</v>
      </c>
      <c r="E35" s="41">
        <v>126.7</v>
      </c>
      <c r="F35" s="66">
        <f t="shared" si="0"/>
        <v>1</v>
      </c>
      <c r="G35" s="41" t="e">
        <f t="shared" ref="G35:H35" si="3">G36+G37+G38</f>
        <v>#VALUE!</v>
      </c>
      <c r="H35" s="41">
        <f t="shared" si="3"/>
        <v>0</v>
      </c>
    </row>
    <row r="36" spans="1:8" s="26" customFormat="1" ht="25.5" x14ac:dyDescent="0.25">
      <c r="A36" s="60">
        <v>28</v>
      </c>
      <c r="B36" s="37" t="s">
        <v>163</v>
      </c>
      <c r="C36" s="61" t="s">
        <v>194</v>
      </c>
      <c r="D36" s="41" t="s">
        <v>169</v>
      </c>
      <c r="E36" s="41">
        <v>113.7</v>
      </c>
      <c r="F36" s="66" t="s">
        <v>169</v>
      </c>
      <c r="G36" s="30" t="e">
        <f t="shared" si="1"/>
        <v>#VALUE!</v>
      </c>
      <c r="H36" s="12"/>
    </row>
    <row r="37" spans="1:8" s="26" customFormat="1" ht="25.5" x14ac:dyDescent="0.25">
      <c r="A37" s="60">
        <v>29</v>
      </c>
      <c r="B37" s="37" t="s">
        <v>164</v>
      </c>
      <c r="C37" s="61" t="s">
        <v>195</v>
      </c>
      <c r="D37" s="41">
        <v>6000000</v>
      </c>
      <c r="E37" s="41">
        <v>7786771.7999999998</v>
      </c>
      <c r="F37" s="66">
        <f t="shared" si="0"/>
        <v>1.2977953</v>
      </c>
      <c r="G37" s="30">
        <f t="shared" si="1"/>
        <v>1.2977953</v>
      </c>
      <c r="H37" s="13"/>
    </row>
    <row r="38" spans="1:8" s="26" customFormat="1" ht="38.25" x14ac:dyDescent="0.25">
      <c r="A38" s="60">
        <v>30</v>
      </c>
      <c r="B38" s="37" t="s">
        <v>165</v>
      </c>
      <c r="C38" s="61" t="s">
        <v>196</v>
      </c>
      <c r="D38" s="41" t="s">
        <v>169</v>
      </c>
      <c r="E38" s="41">
        <v>3046000</v>
      </c>
      <c r="F38" s="66" t="s">
        <v>169</v>
      </c>
      <c r="G38" s="30" t="e">
        <f t="shared" si="1"/>
        <v>#VALUE!</v>
      </c>
      <c r="H38" s="12"/>
    </row>
    <row r="39" spans="1:8" s="26" customFormat="1" ht="38.25" x14ac:dyDescent="0.25">
      <c r="A39" s="60">
        <v>31</v>
      </c>
      <c r="B39" s="37" t="s">
        <v>199</v>
      </c>
      <c r="C39" s="61" t="s">
        <v>197</v>
      </c>
      <c r="D39" s="41">
        <v>506.2</v>
      </c>
      <c r="E39" s="41">
        <v>418.8</v>
      </c>
      <c r="F39" s="66">
        <f t="shared" si="0"/>
        <v>0.82734097194784673</v>
      </c>
      <c r="G39" s="31"/>
      <c r="H39" s="17"/>
    </row>
    <row r="40" spans="1:8" s="5" customFormat="1" x14ac:dyDescent="0.2">
      <c r="D40" s="6"/>
      <c r="E40" s="7"/>
      <c r="F40" s="7"/>
      <c r="G40" s="21"/>
      <c r="H40" s="8"/>
    </row>
    <row r="41" spans="1:8" s="5" customFormat="1" x14ac:dyDescent="0.2">
      <c r="D41" s="6"/>
      <c r="E41" s="7"/>
      <c r="F41" s="7"/>
      <c r="G41" s="21"/>
      <c r="H41" s="14"/>
    </row>
    <row r="42" spans="1:8" s="5" customFormat="1" x14ac:dyDescent="0.2">
      <c r="D42" s="6"/>
      <c r="E42" s="7"/>
      <c r="F42" s="7"/>
      <c r="G42" s="21"/>
      <c r="H42" s="15"/>
    </row>
    <row r="43" spans="1:8" s="5" customFormat="1" x14ac:dyDescent="0.2">
      <c r="D43" s="6"/>
      <c r="E43" s="18"/>
      <c r="F43" s="40"/>
      <c r="G43" s="22"/>
      <c r="H43" s="7"/>
    </row>
    <row r="44" spans="1:8" s="5" customFormat="1" x14ac:dyDescent="0.2">
      <c r="D44" s="6"/>
      <c r="E44" s="7"/>
      <c r="F44" s="7"/>
      <c r="G44" s="23"/>
      <c r="H44" s="10"/>
    </row>
    <row r="45" spans="1:8" s="5" customFormat="1" x14ac:dyDescent="0.2">
      <c r="D45" s="6"/>
      <c r="E45" s="7"/>
      <c r="F45" s="7"/>
      <c r="G45" s="23"/>
      <c r="H45" s="15"/>
    </row>
    <row r="46" spans="1:8" x14ac:dyDescent="0.2">
      <c r="G46" s="24"/>
    </row>
  </sheetData>
  <mergeCells count="11">
    <mergeCell ref="A5:A6"/>
    <mergeCell ref="B5:B6"/>
    <mergeCell ref="C5:C6"/>
    <mergeCell ref="D5:D6"/>
    <mergeCell ref="E5:E6"/>
    <mergeCell ref="H5:H6"/>
    <mergeCell ref="B8:C8"/>
    <mergeCell ref="B1:F1"/>
    <mergeCell ref="B3:F3"/>
    <mergeCell ref="G4:H4"/>
    <mergeCell ref="F5:F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abSelected="1" workbookViewId="0">
      <selection activeCell="J8" sqref="J8"/>
    </sheetView>
  </sheetViews>
  <sheetFormatPr defaultColWidth="9.140625" defaultRowHeight="12.75" x14ac:dyDescent="0.2"/>
  <cols>
    <col min="1" max="1" width="4.85546875" style="1" customWidth="1"/>
    <col min="2" max="2" width="62.85546875" style="69" customWidth="1"/>
    <col min="3" max="3" width="25" style="1" customWidth="1"/>
    <col min="4" max="4" width="18.5703125" style="1" customWidth="1"/>
    <col min="5" max="7" width="15.5703125" style="1" customWidth="1"/>
    <col min="8" max="8" width="12" style="20" hidden="1" customWidth="1"/>
    <col min="9" max="9" width="28.85546875" style="1" hidden="1" customWidth="1"/>
    <col min="10" max="16384" width="9.140625" style="1"/>
  </cols>
  <sheetData>
    <row r="1" spans="1:10" ht="18.75" x14ac:dyDescent="0.2">
      <c r="B1" s="80" t="s">
        <v>118</v>
      </c>
      <c r="C1" s="80"/>
      <c r="D1" s="80"/>
      <c r="E1" s="80"/>
      <c r="F1" s="80"/>
      <c r="G1" s="80"/>
      <c r="H1" s="19"/>
    </row>
    <row r="3" spans="1:10" ht="14.25" x14ac:dyDescent="0.2">
      <c r="B3" s="81" t="s">
        <v>43</v>
      </c>
      <c r="C3" s="81"/>
      <c r="D3" s="81"/>
      <c r="E3" s="81"/>
      <c r="F3" s="81"/>
      <c r="G3" s="81"/>
      <c r="H3" s="11"/>
      <c r="I3" s="11"/>
    </row>
    <row r="4" spans="1:10" x14ac:dyDescent="0.2">
      <c r="D4" s="3"/>
      <c r="E4" s="4"/>
      <c r="F4" s="39"/>
      <c r="G4" s="39"/>
      <c r="H4" s="82" t="s">
        <v>0</v>
      </c>
      <c r="I4" s="82"/>
    </row>
    <row r="5" spans="1:10" ht="29.25" customHeight="1" x14ac:dyDescent="0.2">
      <c r="A5" s="84" t="s">
        <v>1</v>
      </c>
      <c r="B5" s="86" t="s">
        <v>44</v>
      </c>
      <c r="C5" s="84" t="s">
        <v>45</v>
      </c>
      <c r="D5" s="83" t="s">
        <v>49</v>
      </c>
      <c r="E5" s="83" t="s">
        <v>50</v>
      </c>
      <c r="F5" s="83" t="s">
        <v>140</v>
      </c>
      <c r="G5" s="83" t="s">
        <v>51</v>
      </c>
      <c r="H5" s="38"/>
      <c r="I5" s="76" t="s">
        <v>3</v>
      </c>
    </row>
    <row r="6" spans="1:10" ht="29.25" customHeight="1" x14ac:dyDescent="0.2">
      <c r="A6" s="85"/>
      <c r="B6" s="87"/>
      <c r="C6" s="85"/>
      <c r="D6" s="83"/>
      <c r="E6" s="83"/>
      <c r="F6" s="83"/>
      <c r="G6" s="83"/>
      <c r="H6" s="58" t="s">
        <v>2</v>
      </c>
      <c r="I6" s="77"/>
    </row>
    <row r="7" spans="1:10" x14ac:dyDescent="0.2">
      <c r="A7" s="32">
        <v>1</v>
      </c>
      <c r="B7" s="32">
        <v>2</v>
      </c>
      <c r="C7" s="32">
        <v>3</v>
      </c>
      <c r="D7" s="2">
        <v>4</v>
      </c>
      <c r="E7" s="2">
        <v>5</v>
      </c>
      <c r="F7" s="67">
        <v>6</v>
      </c>
      <c r="G7" s="34">
        <v>7</v>
      </c>
      <c r="H7" s="16">
        <v>6</v>
      </c>
      <c r="I7" s="2">
        <v>7</v>
      </c>
    </row>
    <row r="8" spans="1:10" ht="14.25" x14ac:dyDescent="0.2">
      <c r="A8" s="32"/>
      <c r="B8" s="78" t="s">
        <v>111</v>
      </c>
      <c r="C8" s="79"/>
      <c r="D8" s="51">
        <f>D9+D13+D17+D29+D39+D43+D47+D50+D54+D57+D60+D63+D66+D69+D72+D75+D78</f>
        <v>22238124.699999996</v>
      </c>
      <c r="E8" s="51">
        <f t="shared" ref="E8:G8" si="0">E9+E13+E17+E29+E39+E43+E47+E50+E54+E57+E60+E63+E66+E69+E72+E75+E78</f>
        <v>22229015.749899995</v>
      </c>
      <c r="F8" s="88">
        <f>E8/D8</f>
        <v>0.99959039036686392</v>
      </c>
      <c r="G8" s="51">
        <f t="shared" si="0"/>
        <v>9108.9500999999218</v>
      </c>
      <c r="H8" s="34"/>
      <c r="I8" s="34"/>
      <c r="J8" s="94"/>
    </row>
    <row r="9" spans="1:10" x14ac:dyDescent="0.2">
      <c r="A9" s="32">
        <v>1</v>
      </c>
      <c r="B9" s="48" t="s">
        <v>75</v>
      </c>
      <c r="C9" s="43" t="s">
        <v>76</v>
      </c>
      <c r="D9" s="46">
        <f>D10</f>
        <v>496160.1</v>
      </c>
      <c r="E9" s="46">
        <f t="shared" ref="E9:G9" si="1">E10</f>
        <v>496160.1</v>
      </c>
      <c r="F9" s="89">
        <f t="shared" ref="F9:F72" si="2">E9/D9</f>
        <v>1</v>
      </c>
      <c r="G9" s="46">
        <f t="shared" si="1"/>
        <v>0</v>
      </c>
      <c r="H9" s="34"/>
      <c r="I9" s="34"/>
    </row>
    <row r="10" spans="1:10" ht="27" x14ac:dyDescent="0.2">
      <c r="A10" s="49"/>
      <c r="B10" s="57" t="s">
        <v>47</v>
      </c>
      <c r="C10" s="53" t="s">
        <v>126</v>
      </c>
      <c r="D10" s="54">
        <f>D11+D12</f>
        <v>496160.1</v>
      </c>
      <c r="E10" s="54">
        <f>E11+E12</f>
        <v>496160.1</v>
      </c>
      <c r="F10" s="90">
        <f t="shared" si="2"/>
        <v>1</v>
      </c>
      <c r="G10" s="54">
        <f>G11+G12</f>
        <v>0</v>
      </c>
      <c r="H10" s="34"/>
      <c r="I10" s="34"/>
    </row>
    <row r="11" spans="1:10" s="26" customFormat="1" x14ac:dyDescent="0.25">
      <c r="A11" s="50"/>
      <c r="B11" s="70" t="s">
        <v>46</v>
      </c>
      <c r="C11" s="36" t="s">
        <v>4</v>
      </c>
      <c r="D11" s="41">
        <v>387782.7</v>
      </c>
      <c r="E11" s="41">
        <v>387782.7</v>
      </c>
      <c r="F11" s="91">
        <f t="shared" si="2"/>
        <v>1</v>
      </c>
      <c r="G11" s="41">
        <f>D11-E11</f>
        <v>0</v>
      </c>
      <c r="H11" s="30">
        <f>E11/D11</f>
        <v>1</v>
      </c>
      <c r="I11" s="12"/>
    </row>
    <row r="12" spans="1:10" s="26" customFormat="1" ht="38.25" x14ac:dyDescent="0.25">
      <c r="A12" s="12"/>
      <c r="B12" s="37" t="s">
        <v>48</v>
      </c>
      <c r="C12" s="12" t="s">
        <v>5</v>
      </c>
      <c r="D12" s="41">
        <v>108377.4</v>
      </c>
      <c r="E12" s="41">
        <v>108377.4</v>
      </c>
      <c r="F12" s="91">
        <f t="shared" si="2"/>
        <v>1</v>
      </c>
      <c r="G12" s="41">
        <f>D12-E12</f>
        <v>0</v>
      </c>
      <c r="H12" s="30">
        <f t="shared" ref="H12:H80" si="3">E12/D12</f>
        <v>1</v>
      </c>
      <c r="I12" s="12"/>
    </row>
    <row r="13" spans="1:10" s="26" customFormat="1" x14ac:dyDescent="0.25">
      <c r="A13" s="12">
        <v>2</v>
      </c>
      <c r="B13" s="48" t="s">
        <v>78</v>
      </c>
      <c r="C13" s="47" t="s">
        <v>77</v>
      </c>
      <c r="D13" s="45">
        <f>D14</f>
        <v>2961807.5999999996</v>
      </c>
      <c r="E13" s="45">
        <f t="shared" ref="E13:G13" si="4">E14</f>
        <v>2961711.61</v>
      </c>
      <c r="F13" s="92">
        <f t="shared" si="2"/>
        <v>0.99996759073749431</v>
      </c>
      <c r="G13" s="45">
        <f t="shared" si="4"/>
        <v>95.989999999990687</v>
      </c>
      <c r="H13" s="30"/>
      <c r="I13" s="12"/>
    </row>
    <row r="14" spans="1:10" s="26" customFormat="1" ht="27" x14ac:dyDescent="0.25">
      <c r="A14" s="12"/>
      <c r="B14" s="57" t="s">
        <v>79</v>
      </c>
      <c r="C14" s="55" t="s">
        <v>127</v>
      </c>
      <c r="D14" s="56">
        <f>D15+D16</f>
        <v>2961807.5999999996</v>
      </c>
      <c r="E14" s="56">
        <f t="shared" ref="E14:G14" si="5">E15+E16</f>
        <v>2961711.61</v>
      </c>
      <c r="F14" s="93">
        <f t="shared" si="2"/>
        <v>0.99996759073749431</v>
      </c>
      <c r="G14" s="56">
        <f t="shared" si="5"/>
        <v>95.989999999990687</v>
      </c>
      <c r="H14" s="30"/>
      <c r="I14" s="12"/>
    </row>
    <row r="15" spans="1:10" s="26" customFormat="1" x14ac:dyDescent="0.25">
      <c r="A15" s="12"/>
      <c r="B15" s="37" t="s">
        <v>46</v>
      </c>
      <c r="C15" s="42" t="s">
        <v>6</v>
      </c>
      <c r="D15" s="41">
        <v>2289999.7999999998</v>
      </c>
      <c r="E15" s="41">
        <v>2289999.7999999998</v>
      </c>
      <c r="F15" s="91">
        <f t="shared" si="2"/>
        <v>1</v>
      </c>
      <c r="G15" s="41">
        <f>D15-E15</f>
        <v>0</v>
      </c>
      <c r="H15" s="30">
        <f t="shared" si="3"/>
        <v>1</v>
      </c>
      <c r="I15" s="12"/>
    </row>
    <row r="16" spans="1:10" s="26" customFormat="1" ht="38.25" x14ac:dyDescent="0.25">
      <c r="A16" s="12"/>
      <c r="B16" s="37" t="s">
        <v>48</v>
      </c>
      <c r="C16" s="36" t="s">
        <v>7</v>
      </c>
      <c r="D16" s="41">
        <v>671807.8</v>
      </c>
      <c r="E16" s="41">
        <v>671711.81</v>
      </c>
      <c r="F16" s="91">
        <f t="shared" si="2"/>
        <v>0.99985711687181955</v>
      </c>
      <c r="G16" s="41">
        <f>D16-E16</f>
        <v>95.989999999990687</v>
      </c>
      <c r="H16" s="30">
        <f t="shared" si="3"/>
        <v>0.99985711687181955</v>
      </c>
      <c r="I16" s="12"/>
    </row>
    <row r="17" spans="1:11" s="26" customFormat="1" ht="25.5" x14ac:dyDescent="0.25">
      <c r="A17" s="12">
        <v>3</v>
      </c>
      <c r="B17" s="48" t="s">
        <v>80</v>
      </c>
      <c r="C17" s="43" t="s">
        <v>52</v>
      </c>
      <c r="D17" s="45">
        <f>D18+D21+D25+D27</f>
        <v>262034.5</v>
      </c>
      <c r="E17" s="45">
        <f t="shared" ref="E17:G17" si="6">E18+E21+E25+E27</f>
        <v>261071.96999999997</v>
      </c>
      <c r="F17" s="92">
        <f t="shared" si="2"/>
        <v>0.99632670507127863</v>
      </c>
      <c r="G17" s="45">
        <f t="shared" si="6"/>
        <v>962.53000000000668</v>
      </c>
      <c r="H17" s="31"/>
      <c r="I17" s="12"/>
    </row>
    <row r="18" spans="1:11" s="26" customFormat="1" ht="27" x14ac:dyDescent="0.25">
      <c r="A18" s="12"/>
      <c r="B18" s="57" t="s">
        <v>53</v>
      </c>
      <c r="C18" s="53" t="s">
        <v>128</v>
      </c>
      <c r="D18" s="56">
        <f>D19+D20</f>
        <v>22235.100000000002</v>
      </c>
      <c r="E18" s="56">
        <f t="shared" ref="E18:G18" si="7">E19+E20</f>
        <v>22194.03</v>
      </c>
      <c r="F18" s="93">
        <f t="shared" si="2"/>
        <v>0.99815292038263814</v>
      </c>
      <c r="G18" s="56">
        <f t="shared" si="7"/>
        <v>41.070000000000874</v>
      </c>
      <c r="H18" s="30"/>
      <c r="I18" s="12"/>
    </row>
    <row r="19" spans="1:11" s="26" customFormat="1" ht="25.5" x14ac:dyDescent="0.25">
      <c r="A19" s="12"/>
      <c r="B19" s="37" t="s">
        <v>54</v>
      </c>
      <c r="C19" s="36" t="s">
        <v>8</v>
      </c>
      <c r="D19" s="41">
        <v>22215.9</v>
      </c>
      <c r="E19" s="41">
        <v>22174.86</v>
      </c>
      <c r="F19" s="91">
        <f t="shared" si="2"/>
        <v>0.99815267443587696</v>
      </c>
      <c r="G19" s="41">
        <f>D19-E19</f>
        <v>41.040000000000873</v>
      </c>
      <c r="H19" s="30">
        <f t="shared" si="3"/>
        <v>0.99815267443587696</v>
      </c>
      <c r="I19" s="13"/>
    </row>
    <row r="20" spans="1:11" s="26" customFormat="1" ht="38.25" x14ac:dyDescent="0.25">
      <c r="A20" s="12"/>
      <c r="B20" s="37" t="s">
        <v>48</v>
      </c>
      <c r="C20" s="36" t="s">
        <v>9</v>
      </c>
      <c r="D20" s="41">
        <v>19.2</v>
      </c>
      <c r="E20" s="41">
        <v>19.170000000000002</v>
      </c>
      <c r="F20" s="91">
        <f t="shared" si="2"/>
        <v>0.99843750000000009</v>
      </c>
      <c r="G20" s="41">
        <f>D20-E20</f>
        <v>2.9999999999997584E-2</v>
      </c>
      <c r="H20" s="30">
        <f t="shared" si="3"/>
        <v>0.99843750000000009</v>
      </c>
      <c r="I20" s="13"/>
    </row>
    <row r="21" spans="1:11" s="26" customFormat="1" ht="27" x14ac:dyDescent="0.25">
      <c r="A21" s="12"/>
      <c r="B21" s="57" t="s">
        <v>55</v>
      </c>
      <c r="C21" s="53" t="s">
        <v>129</v>
      </c>
      <c r="D21" s="56">
        <f>D22+D23+D24</f>
        <v>238390.5</v>
      </c>
      <c r="E21" s="56">
        <f t="shared" ref="E21:G21" si="8">E22+E23+E24</f>
        <v>237469.14999999997</v>
      </c>
      <c r="F21" s="93">
        <f t="shared" si="2"/>
        <v>0.99613512283417316</v>
      </c>
      <c r="G21" s="56">
        <f t="shared" si="8"/>
        <v>921.35000000000582</v>
      </c>
      <c r="H21" s="31"/>
      <c r="I21" s="44"/>
    </row>
    <row r="22" spans="1:11" s="26" customFormat="1" ht="25.5" x14ac:dyDescent="0.25">
      <c r="A22" s="12"/>
      <c r="B22" s="37" t="s">
        <v>56</v>
      </c>
      <c r="C22" s="36" t="s">
        <v>10</v>
      </c>
      <c r="D22" s="41">
        <v>17136</v>
      </c>
      <c r="E22" s="41">
        <v>17136</v>
      </c>
      <c r="F22" s="91">
        <f t="shared" si="2"/>
        <v>1</v>
      </c>
      <c r="G22" s="41">
        <f>D22-E22</f>
        <v>0</v>
      </c>
      <c r="H22" s="30">
        <f t="shared" si="3"/>
        <v>1</v>
      </c>
      <c r="I22" s="12"/>
      <c r="J22" s="28"/>
      <c r="K22" s="29"/>
    </row>
    <row r="23" spans="1:11" s="26" customFormat="1" ht="25.5" x14ac:dyDescent="0.25">
      <c r="A23" s="12"/>
      <c r="B23" s="37" t="s">
        <v>57</v>
      </c>
      <c r="C23" s="36" t="s">
        <v>11</v>
      </c>
      <c r="D23" s="41">
        <v>117824.5</v>
      </c>
      <c r="E23" s="41">
        <v>116904.17</v>
      </c>
      <c r="F23" s="91">
        <f t="shared" si="2"/>
        <v>0.99218897597698275</v>
      </c>
      <c r="G23" s="41">
        <f t="shared" ref="G23:G24" si="9">D23-E23</f>
        <v>920.33000000000175</v>
      </c>
      <c r="H23" s="30">
        <f t="shared" si="3"/>
        <v>0.99218897597698275</v>
      </c>
      <c r="I23" s="13" t="s">
        <v>40</v>
      </c>
    </row>
    <row r="24" spans="1:11" s="26" customFormat="1" ht="25.5" x14ac:dyDescent="0.25">
      <c r="A24" s="12"/>
      <c r="B24" s="37" t="s">
        <v>58</v>
      </c>
      <c r="C24" s="36" t="s">
        <v>12</v>
      </c>
      <c r="D24" s="41">
        <v>103430</v>
      </c>
      <c r="E24" s="41">
        <v>103428.98</v>
      </c>
      <c r="F24" s="91">
        <f t="shared" si="2"/>
        <v>0.99999013825775884</v>
      </c>
      <c r="G24" s="41">
        <f t="shared" si="9"/>
        <v>1.0200000000040745</v>
      </c>
      <c r="H24" s="30">
        <f t="shared" si="3"/>
        <v>0.99999013825775884</v>
      </c>
      <c r="I24" s="12"/>
    </row>
    <row r="25" spans="1:11" s="26" customFormat="1" ht="27" x14ac:dyDescent="0.25">
      <c r="A25" s="12"/>
      <c r="B25" s="57" t="s">
        <v>59</v>
      </c>
      <c r="C25" s="53" t="s">
        <v>130</v>
      </c>
      <c r="D25" s="56">
        <f>D26</f>
        <v>723.5</v>
      </c>
      <c r="E25" s="56">
        <f t="shared" ref="E25:G25" si="10">E26</f>
        <v>723.4</v>
      </c>
      <c r="F25" s="93">
        <f t="shared" si="2"/>
        <v>0.99986178299930883</v>
      </c>
      <c r="G25" s="56">
        <f t="shared" si="10"/>
        <v>0.10000000000002274</v>
      </c>
      <c r="H25" s="31"/>
      <c r="I25" s="17"/>
    </row>
    <row r="26" spans="1:11" s="26" customFormat="1" ht="25.5" x14ac:dyDescent="0.25">
      <c r="A26" s="12"/>
      <c r="B26" s="37" t="s">
        <v>60</v>
      </c>
      <c r="C26" s="36" t="s">
        <v>13</v>
      </c>
      <c r="D26" s="41">
        <v>723.5</v>
      </c>
      <c r="E26" s="41">
        <v>723.4</v>
      </c>
      <c r="F26" s="91">
        <f t="shared" si="2"/>
        <v>0.99986178299930883</v>
      </c>
      <c r="G26" s="41">
        <f>D26-E26</f>
        <v>0.10000000000002274</v>
      </c>
      <c r="H26" s="30">
        <f t="shared" si="3"/>
        <v>0.99986178299930883</v>
      </c>
      <c r="I26" s="12"/>
    </row>
    <row r="27" spans="1:11" s="26" customFormat="1" ht="13.5" x14ac:dyDescent="0.25">
      <c r="A27" s="12"/>
      <c r="B27" s="57" t="s">
        <v>61</v>
      </c>
      <c r="C27" s="53" t="s">
        <v>131</v>
      </c>
      <c r="D27" s="56">
        <f>D28</f>
        <v>685.4</v>
      </c>
      <c r="E27" s="56">
        <f t="shared" ref="E27:G27" si="11">E28</f>
        <v>685.39</v>
      </c>
      <c r="F27" s="93">
        <f t="shared" si="2"/>
        <v>0.99998540997957397</v>
      </c>
      <c r="G27" s="56">
        <f t="shared" si="11"/>
        <v>9.9999999999909051E-3</v>
      </c>
      <c r="H27" s="30"/>
      <c r="I27" s="12"/>
    </row>
    <row r="28" spans="1:11" s="26" customFormat="1" ht="25.5" x14ac:dyDescent="0.25">
      <c r="A28" s="12"/>
      <c r="B28" s="37" t="s">
        <v>62</v>
      </c>
      <c r="C28" s="36" t="s">
        <v>14</v>
      </c>
      <c r="D28" s="41">
        <v>685.4</v>
      </c>
      <c r="E28" s="41">
        <v>685.39</v>
      </c>
      <c r="F28" s="91">
        <f t="shared" si="2"/>
        <v>0.99998540997957397</v>
      </c>
      <c r="G28" s="41">
        <f>D28-E28</f>
        <v>9.9999999999909051E-3</v>
      </c>
      <c r="H28" s="30">
        <f t="shared" si="3"/>
        <v>0.99998540997957397</v>
      </c>
      <c r="I28" s="12"/>
    </row>
    <row r="29" spans="1:11" s="26" customFormat="1" ht="25.5" x14ac:dyDescent="0.25">
      <c r="A29" s="12">
        <v>4</v>
      </c>
      <c r="B29" s="48" t="s">
        <v>63</v>
      </c>
      <c r="C29" s="43" t="s">
        <v>65</v>
      </c>
      <c r="D29" s="45">
        <f>D30+D33+D35</f>
        <v>552074.19999999995</v>
      </c>
      <c r="E29" s="45">
        <f t="shared" ref="E29:G29" si="12">E30+E33+E35</f>
        <v>547761.21000000008</v>
      </c>
      <c r="F29" s="92">
        <f t="shared" si="2"/>
        <v>0.99218766245551793</v>
      </c>
      <c r="G29" s="45">
        <f t="shared" si="12"/>
        <v>4312.9900000000116</v>
      </c>
      <c r="H29" s="31"/>
      <c r="I29" s="12"/>
    </row>
    <row r="30" spans="1:11" s="26" customFormat="1" ht="27" x14ac:dyDescent="0.25">
      <c r="A30" s="12"/>
      <c r="B30" s="57" t="s">
        <v>55</v>
      </c>
      <c r="C30" s="53" t="s">
        <v>132</v>
      </c>
      <c r="D30" s="56">
        <f>D31+D32</f>
        <v>541609.6</v>
      </c>
      <c r="E30" s="56">
        <f t="shared" ref="E30:H30" si="13">E31+E32</f>
        <v>537300.15</v>
      </c>
      <c r="F30" s="93">
        <f t="shared" si="2"/>
        <v>0.99204325403390203</v>
      </c>
      <c r="G30" s="56">
        <f t="shared" si="13"/>
        <v>4309.4500000000116</v>
      </c>
      <c r="H30" s="25">
        <f t="shared" si="13"/>
        <v>1.9820222922586719</v>
      </c>
      <c r="I30" s="12"/>
    </row>
    <row r="31" spans="1:11" s="26" customFormat="1" ht="35.25" customHeight="1" x14ac:dyDescent="0.25">
      <c r="A31" s="12"/>
      <c r="B31" s="37" t="s">
        <v>64</v>
      </c>
      <c r="C31" s="36" t="s">
        <v>15</v>
      </c>
      <c r="D31" s="41">
        <v>234636.4</v>
      </c>
      <c r="E31" s="41">
        <v>230714.08</v>
      </c>
      <c r="F31" s="91">
        <f t="shared" si="2"/>
        <v>0.98328341212190429</v>
      </c>
      <c r="G31" s="41">
        <f>D31-E31</f>
        <v>3922.320000000007</v>
      </c>
      <c r="H31" s="30">
        <f t="shared" si="3"/>
        <v>0.98328341212190429</v>
      </c>
      <c r="I31" s="33" t="s">
        <v>41</v>
      </c>
    </row>
    <row r="32" spans="1:11" s="26" customFormat="1" ht="25.5" x14ac:dyDescent="0.25">
      <c r="A32" s="12"/>
      <c r="B32" s="37" t="s">
        <v>66</v>
      </c>
      <c r="C32" s="36" t="s">
        <v>16</v>
      </c>
      <c r="D32" s="41">
        <v>306973.2</v>
      </c>
      <c r="E32" s="41">
        <v>306586.07</v>
      </c>
      <c r="F32" s="91">
        <f t="shared" si="2"/>
        <v>0.99873888013676759</v>
      </c>
      <c r="G32" s="41">
        <f>D32-E32</f>
        <v>387.13000000000466</v>
      </c>
      <c r="H32" s="30">
        <f t="shared" si="3"/>
        <v>0.99873888013676759</v>
      </c>
      <c r="I32" s="13" t="s">
        <v>40</v>
      </c>
    </row>
    <row r="33" spans="1:9" s="26" customFormat="1" ht="13.5" x14ac:dyDescent="0.25">
      <c r="A33" s="12"/>
      <c r="B33" s="57" t="s">
        <v>67</v>
      </c>
      <c r="C33" s="53" t="s">
        <v>133</v>
      </c>
      <c r="D33" s="56">
        <f>D34</f>
        <v>89.9</v>
      </c>
      <c r="E33" s="56">
        <f>E34</f>
        <v>89.89</v>
      </c>
      <c r="F33" s="93">
        <f t="shared" si="2"/>
        <v>0.99988876529477189</v>
      </c>
      <c r="G33" s="56">
        <f>G34</f>
        <v>1.0000000000005116E-2</v>
      </c>
      <c r="H33" s="30"/>
      <c r="I33" s="13"/>
    </row>
    <row r="34" spans="1:9" s="26" customFormat="1" ht="25.5" x14ac:dyDescent="0.25">
      <c r="A34" s="12"/>
      <c r="B34" s="37" t="s">
        <v>62</v>
      </c>
      <c r="C34" s="36" t="s">
        <v>17</v>
      </c>
      <c r="D34" s="41">
        <v>89.9</v>
      </c>
      <c r="E34" s="41">
        <v>89.89</v>
      </c>
      <c r="F34" s="91">
        <f t="shared" si="2"/>
        <v>0.99988876529477189</v>
      </c>
      <c r="G34" s="41">
        <f>D34-E34</f>
        <v>1.0000000000005116E-2</v>
      </c>
      <c r="H34" s="30">
        <f t="shared" si="3"/>
        <v>0.99988876529477189</v>
      </c>
      <c r="I34" s="12"/>
    </row>
    <row r="35" spans="1:9" s="26" customFormat="1" ht="13.5" x14ac:dyDescent="0.25">
      <c r="A35" s="12"/>
      <c r="B35" s="57" t="s">
        <v>68</v>
      </c>
      <c r="C35" s="53" t="s">
        <v>133</v>
      </c>
      <c r="D35" s="56">
        <f>D36+D37+D38</f>
        <v>10374.699999999999</v>
      </c>
      <c r="E35" s="56">
        <f t="shared" ref="E35:I35" si="14">E36+E37+E38</f>
        <v>10371.169999999998</v>
      </c>
      <c r="F35" s="93">
        <f t="shared" si="2"/>
        <v>0.99965974919756706</v>
      </c>
      <c r="G35" s="56">
        <f t="shared" si="14"/>
        <v>3.5300000000001717</v>
      </c>
      <c r="H35" s="41">
        <f t="shared" si="14"/>
        <v>2.9971858102563282</v>
      </c>
      <c r="I35" s="41">
        <f t="shared" si="14"/>
        <v>0</v>
      </c>
    </row>
    <row r="36" spans="1:9" s="26" customFormat="1" x14ac:dyDescent="0.25">
      <c r="A36" s="12"/>
      <c r="B36" s="37" t="s">
        <v>69</v>
      </c>
      <c r="C36" s="36" t="s">
        <v>18</v>
      </c>
      <c r="D36" s="41">
        <v>9369.5</v>
      </c>
      <c r="E36" s="41">
        <v>9367.66</v>
      </c>
      <c r="F36" s="91">
        <f t="shared" si="2"/>
        <v>0.99980361812263197</v>
      </c>
      <c r="G36" s="41">
        <f>D36-E36</f>
        <v>1.8400000000001455</v>
      </c>
      <c r="H36" s="30">
        <f t="shared" si="3"/>
        <v>0.99980361812263197</v>
      </c>
      <c r="I36" s="12"/>
    </row>
    <row r="37" spans="1:9" s="26" customFormat="1" x14ac:dyDescent="0.25">
      <c r="A37" s="12"/>
      <c r="B37" s="37" t="s">
        <v>70</v>
      </c>
      <c r="C37" s="36" t="s">
        <v>19</v>
      </c>
      <c r="D37" s="41">
        <v>897.4</v>
      </c>
      <c r="E37" s="41">
        <v>895.8</v>
      </c>
      <c r="F37" s="91">
        <f t="shared" si="2"/>
        <v>0.99821707154000439</v>
      </c>
      <c r="G37" s="41">
        <f t="shared" ref="G37:G38" si="15">D37-E37</f>
        <v>1.6000000000000227</v>
      </c>
      <c r="H37" s="30">
        <f t="shared" si="3"/>
        <v>0.99821707154000439</v>
      </c>
      <c r="I37" s="13"/>
    </row>
    <row r="38" spans="1:9" s="26" customFormat="1" x14ac:dyDescent="0.25">
      <c r="A38" s="12"/>
      <c r="B38" s="37" t="s">
        <v>71</v>
      </c>
      <c r="C38" s="36" t="s">
        <v>20</v>
      </c>
      <c r="D38" s="41">
        <v>107.8</v>
      </c>
      <c r="E38" s="41">
        <v>107.71</v>
      </c>
      <c r="F38" s="91">
        <f t="shared" si="2"/>
        <v>0.999165120593692</v>
      </c>
      <c r="G38" s="41">
        <f t="shared" si="15"/>
        <v>9.0000000000003411E-2</v>
      </c>
      <c r="H38" s="30">
        <f t="shared" si="3"/>
        <v>0.999165120593692</v>
      </c>
      <c r="I38" s="12"/>
    </row>
    <row r="39" spans="1:9" s="26" customFormat="1" ht="25.5" x14ac:dyDescent="0.25">
      <c r="A39" s="12">
        <v>5</v>
      </c>
      <c r="B39" s="48" t="s">
        <v>72</v>
      </c>
      <c r="C39" s="43" t="s">
        <v>73</v>
      </c>
      <c r="D39" s="45">
        <f>D40</f>
        <v>57483</v>
      </c>
      <c r="E39" s="45">
        <f t="shared" ref="E39:G39" si="16">E40</f>
        <v>55843.030000000006</v>
      </c>
      <c r="F39" s="92">
        <f t="shared" si="2"/>
        <v>0.97147034775498853</v>
      </c>
      <c r="G39" s="45">
        <f t="shared" si="16"/>
        <v>1639.9699999999966</v>
      </c>
      <c r="H39" s="31"/>
      <c r="I39" s="17"/>
    </row>
    <row r="40" spans="1:9" s="26" customFormat="1" ht="27" x14ac:dyDescent="0.25">
      <c r="A40" s="12"/>
      <c r="B40" s="57" t="s">
        <v>55</v>
      </c>
      <c r="C40" s="53" t="s">
        <v>134</v>
      </c>
      <c r="D40" s="56">
        <f>D41+D42</f>
        <v>57483</v>
      </c>
      <c r="E40" s="56">
        <f t="shared" ref="E40:G40" si="17">E41+E42</f>
        <v>55843.030000000006</v>
      </c>
      <c r="F40" s="93">
        <f t="shared" si="2"/>
        <v>0.97147034775498853</v>
      </c>
      <c r="G40" s="56">
        <f t="shared" si="17"/>
        <v>1639.9699999999966</v>
      </c>
      <c r="H40" s="30"/>
      <c r="I40" s="12"/>
    </row>
    <row r="41" spans="1:9" s="26" customFormat="1" ht="51" x14ac:dyDescent="0.25">
      <c r="A41" s="12"/>
      <c r="B41" s="37" t="s">
        <v>57</v>
      </c>
      <c r="C41" s="36" t="s">
        <v>21</v>
      </c>
      <c r="D41" s="41">
        <v>5282.5</v>
      </c>
      <c r="E41" s="41">
        <v>4893.37</v>
      </c>
      <c r="F41" s="91">
        <f t="shared" si="2"/>
        <v>0.92633601514434449</v>
      </c>
      <c r="G41" s="41">
        <f>D41-E41</f>
        <v>389.13000000000011</v>
      </c>
      <c r="H41" s="30">
        <f t="shared" si="3"/>
        <v>0.92633601514434449</v>
      </c>
      <c r="I41" s="35" t="s">
        <v>42</v>
      </c>
    </row>
    <row r="42" spans="1:9" s="26" customFormat="1" ht="51" x14ac:dyDescent="0.25">
      <c r="A42" s="12"/>
      <c r="B42" s="71" t="s">
        <v>74</v>
      </c>
      <c r="C42" s="36" t="s">
        <v>22</v>
      </c>
      <c r="D42" s="41">
        <v>52200.5</v>
      </c>
      <c r="E42" s="41">
        <v>50949.66</v>
      </c>
      <c r="F42" s="91">
        <f t="shared" si="2"/>
        <v>0.97603777741592523</v>
      </c>
      <c r="G42" s="41">
        <f>D42-E42</f>
        <v>1250.8399999999965</v>
      </c>
      <c r="H42" s="30">
        <f t="shared" si="3"/>
        <v>0.97603777741592523</v>
      </c>
      <c r="I42" s="35" t="s">
        <v>42</v>
      </c>
    </row>
    <row r="43" spans="1:9" s="26" customFormat="1" ht="25.5" x14ac:dyDescent="0.25">
      <c r="A43" s="12">
        <v>6</v>
      </c>
      <c r="B43" s="48" t="s">
        <v>81</v>
      </c>
      <c r="C43" s="43" t="s">
        <v>82</v>
      </c>
      <c r="D43" s="45">
        <f>D44</f>
        <v>115459.79999999999</v>
      </c>
      <c r="E43" s="45">
        <f t="shared" ref="E43:G43" si="18">E44</f>
        <v>115443.21</v>
      </c>
      <c r="F43" s="92">
        <f t="shared" si="2"/>
        <v>0.99985631362604144</v>
      </c>
      <c r="G43" s="45">
        <f t="shared" si="18"/>
        <v>16.589999999989232</v>
      </c>
      <c r="H43" s="31"/>
      <c r="I43" s="35"/>
    </row>
    <row r="44" spans="1:9" s="26" customFormat="1" ht="13.5" x14ac:dyDescent="0.25">
      <c r="A44" s="12"/>
      <c r="B44" s="57" t="s">
        <v>112</v>
      </c>
      <c r="C44" s="53" t="s">
        <v>135</v>
      </c>
      <c r="D44" s="56">
        <f>D45+D46</f>
        <v>115459.79999999999</v>
      </c>
      <c r="E44" s="56">
        <f t="shared" ref="E44:G44" si="19">E45+E46</f>
        <v>115443.21</v>
      </c>
      <c r="F44" s="93">
        <f t="shared" si="2"/>
        <v>0.99985631362604144</v>
      </c>
      <c r="G44" s="56">
        <f t="shared" si="19"/>
        <v>16.589999999989232</v>
      </c>
      <c r="H44" s="30"/>
      <c r="I44" s="35"/>
    </row>
    <row r="45" spans="1:9" s="26" customFormat="1" ht="25.5" x14ac:dyDescent="0.25">
      <c r="A45" s="12"/>
      <c r="B45" s="37" t="s">
        <v>56</v>
      </c>
      <c r="C45" s="36" t="s">
        <v>32</v>
      </c>
      <c r="D45" s="41">
        <v>47760.4</v>
      </c>
      <c r="E45" s="41">
        <v>47749</v>
      </c>
      <c r="F45" s="91">
        <f t="shared" si="2"/>
        <v>0.99976130853175427</v>
      </c>
      <c r="G45" s="41">
        <f>D45-E45</f>
        <v>11.400000000001455</v>
      </c>
      <c r="H45" s="30">
        <f t="shared" si="3"/>
        <v>0.99976130853175427</v>
      </c>
      <c r="I45" s="12"/>
    </row>
    <row r="46" spans="1:9" s="26" customFormat="1" x14ac:dyDescent="0.25">
      <c r="A46" s="12"/>
      <c r="B46" s="37" t="s">
        <v>57</v>
      </c>
      <c r="C46" s="36" t="s">
        <v>33</v>
      </c>
      <c r="D46" s="41">
        <v>67699.399999999994</v>
      </c>
      <c r="E46" s="41">
        <v>67694.210000000006</v>
      </c>
      <c r="F46" s="91">
        <f t="shared" si="2"/>
        <v>0.99992333757758578</v>
      </c>
      <c r="G46" s="41">
        <f>D46-E46</f>
        <v>5.1899999999877764</v>
      </c>
      <c r="H46" s="30">
        <f t="shared" si="3"/>
        <v>0.99992333757758578</v>
      </c>
      <c r="I46" s="12"/>
    </row>
    <row r="47" spans="1:9" s="26" customFormat="1" ht="89.25" x14ac:dyDescent="0.25">
      <c r="A47" s="12">
        <v>7</v>
      </c>
      <c r="B47" s="48" t="s">
        <v>30</v>
      </c>
      <c r="C47" s="43" t="s">
        <v>83</v>
      </c>
      <c r="D47" s="45">
        <f>D48</f>
        <v>427.6</v>
      </c>
      <c r="E47" s="45">
        <f t="shared" ref="E47:G47" si="20">E48</f>
        <v>427.59990000000005</v>
      </c>
      <c r="F47" s="92">
        <f t="shared" si="2"/>
        <v>0.99999976613657626</v>
      </c>
      <c r="G47" s="45">
        <f t="shared" si="20"/>
        <v>9.9999999974897946E-5</v>
      </c>
      <c r="H47" s="31"/>
      <c r="I47" s="12"/>
    </row>
    <row r="48" spans="1:9" s="26" customFormat="1" ht="27" x14ac:dyDescent="0.25">
      <c r="A48" s="12"/>
      <c r="B48" s="57" t="s">
        <v>113</v>
      </c>
      <c r="C48" s="53" t="s">
        <v>84</v>
      </c>
      <c r="D48" s="56">
        <f>D49</f>
        <v>427.6</v>
      </c>
      <c r="E48" s="56">
        <f t="shared" ref="E48:G48" si="21">E49</f>
        <v>427.59990000000005</v>
      </c>
      <c r="F48" s="93">
        <f t="shared" si="2"/>
        <v>0.99999976613657626</v>
      </c>
      <c r="G48" s="56">
        <f t="shared" si="21"/>
        <v>9.9999999974897946E-5</v>
      </c>
      <c r="H48" s="30"/>
      <c r="I48" s="12"/>
    </row>
    <row r="49" spans="1:9" s="26" customFormat="1" ht="25.5" x14ac:dyDescent="0.25">
      <c r="A49" s="12"/>
      <c r="B49" s="72" t="s">
        <v>60</v>
      </c>
      <c r="C49" s="36" t="s">
        <v>23</v>
      </c>
      <c r="D49" s="41">
        <v>427.6</v>
      </c>
      <c r="E49" s="41">
        <v>427.59990000000005</v>
      </c>
      <c r="F49" s="91">
        <f t="shared" si="2"/>
        <v>0.99999976613657626</v>
      </c>
      <c r="G49" s="41">
        <f>D49-E49</f>
        <v>9.9999999974897946E-5</v>
      </c>
      <c r="H49" s="30">
        <f t="shared" si="3"/>
        <v>0.99999976613657626</v>
      </c>
      <c r="I49" s="12"/>
    </row>
    <row r="50" spans="1:9" s="26" customFormat="1" ht="76.5" x14ac:dyDescent="0.25">
      <c r="A50" s="12">
        <v>8</v>
      </c>
      <c r="B50" s="48" t="s">
        <v>31</v>
      </c>
      <c r="C50" s="43" t="s">
        <v>85</v>
      </c>
      <c r="D50" s="45">
        <f>D51</f>
        <v>3819.6</v>
      </c>
      <c r="E50" s="45">
        <f t="shared" ref="E50:G50" si="22">E51</f>
        <v>3819.39</v>
      </c>
      <c r="F50" s="92">
        <f t="shared" si="2"/>
        <v>0.99994502042098643</v>
      </c>
      <c r="G50" s="45">
        <f t="shared" si="22"/>
        <v>0.20999999999983743</v>
      </c>
      <c r="H50" s="31"/>
      <c r="I50" s="12"/>
    </row>
    <row r="51" spans="1:9" s="26" customFormat="1" ht="27" x14ac:dyDescent="0.25">
      <c r="A51" s="12"/>
      <c r="B51" s="73" t="s">
        <v>114</v>
      </c>
      <c r="C51" s="53" t="s">
        <v>136</v>
      </c>
      <c r="D51" s="56">
        <f>D52+D53</f>
        <v>3819.6</v>
      </c>
      <c r="E51" s="56">
        <f t="shared" ref="E51:G51" si="23">E52+E53</f>
        <v>3819.39</v>
      </c>
      <c r="F51" s="93">
        <f t="shared" si="2"/>
        <v>0.99994502042098643</v>
      </c>
      <c r="G51" s="56">
        <f t="shared" si="23"/>
        <v>0.20999999999983743</v>
      </c>
      <c r="H51" s="30"/>
      <c r="I51" s="12"/>
    </row>
    <row r="52" spans="1:9" s="26" customFormat="1" ht="25.5" x14ac:dyDescent="0.25">
      <c r="A52" s="12"/>
      <c r="B52" s="37" t="s">
        <v>54</v>
      </c>
      <c r="C52" s="36" t="s">
        <v>24</v>
      </c>
      <c r="D52" s="41">
        <v>3796.1</v>
      </c>
      <c r="E52" s="41">
        <v>3795.92</v>
      </c>
      <c r="F52" s="91">
        <f t="shared" si="2"/>
        <v>0.99995258291404343</v>
      </c>
      <c r="G52" s="41">
        <f>D52-E52</f>
        <v>0.17999999999983629</v>
      </c>
      <c r="H52" s="30">
        <f t="shared" si="3"/>
        <v>0.99995258291404343</v>
      </c>
      <c r="I52" s="12"/>
    </row>
    <row r="53" spans="1:9" s="26" customFormat="1" ht="38.25" x14ac:dyDescent="0.25">
      <c r="A53" s="12"/>
      <c r="B53" s="37" t="s">
        <v>86</v>
      </c>
      <c r="C53" s="36" t="s">
        <v>34</v>
      </c>
      <c r="D53" s="41">
        <v>23.5</v>
      </c>
      <c r="E53" s="41">
        <v>23.47</v>
      </c>
      <c r="F53" s="91">
        <f t="shared" si="2"/>
        <v>0.99872340425531914</v>
      </c>
      <c r="G53" s="41">
        <f>D53-E53</f>
        <v>3.0000000000001137E-2</v>
      </c>
      <c r="H53" s="30">
        <f t="shared" si="3"/>
        <v>0.99872340425531914</v>
      </c>
      <c r="I53" s="12"/>
    </row>
    <row r="54" spans="1:9" s="26" customFormat="1" ht="51" x14ac:dyDescent="0.25">
      <c r="A54" s="12">
        <v>9</v>
      </c>
      <c r="B54" s="48" t="s">
        <v>87</v>
      </c>
      <c r="C54" s="43" t="s">
        <v>88</v>
      </c>
      <c r="D54" s="45">
        <f>D55</f>
        <v>9635468</v>
      </c>
      <c r="E54" s="45">
        <f t="shared" ref="E54:G54" si="24">E55</f>
        <v>9633387.3300000001</v>
      </c>
      <c r="F54" s="92">
        <f t="shared" si="2"/>
        <v>0.9997840613450224</v>
      </c>
      <c r="G54" s="45">
        <f t="shared" si="24"/>
        <v>2080.6699999999255</v>
      </c>
      <c r="H54" s="31"/>
      <c r="I54" s="12"/>
    </row>
    <row r="55" spans="1:9" s="26" customFormat="1" ht="13.5" x14ac:dyDescent="0.25">
      <c r="A55" s="12"/>
      <c r="B55" s="57" t="s">
        <v>68</v>
      </c>
      <c r="C55" s="53" t="s">
        <v>122</v>
      </c>
      <c r="D55" s="56">
        <f>D56</f>
        <v>9635468</v>
      </c>
      <c r="E55" s="56">
        <f t="shared" ref="E55:H55" si="25">E56</f>
        <v>9633387.3300000001</v>
      </c>
      <c r="F55" s="93">
        <f t="shared" si="2"/>
        <v>0.9997840613450224</v>
      </c>
      <c r="G55" s="56">
        <f t="shared" si="25"/>
        <v>2080.6699999999255</v>
      </c>
      <c r="H55" s="41">
        <f t="shared" si="25"/>
        <v>0.9997840613450224</v>
      </c>
      <c r="I55" s="12"/>
    </row>
    <row r="56" spans="1:9" s="26" customFormat="1" ht="102" x14ac:dyDescent="0.25">
      <c r="A56" s="12"/>
      <c r="B56" s="37" t="s">
        <v>89</v>
      </c>
      <c r="C56" s="36" t="s">
        <v>25</v>
      </c>
      <c r="D56" s="41">
        <v>9635468</v>
      </c>
      <c r="E56" s="41">
        <v>9633387.3300000001</v>
      </c>
      <c r="F56" s="91">
        <f t="shared" si="2"/>
        <v>0.9997840613450224</v>
      </c>
      <c r="G56" s="41">
        <f>D56-E56</f>
        <v>2080.6699999999255</v>
      </c>
      <c r="H56" s="30">
        <f t="shared" si="3"/>
        <v>0.9997840613450224</v>
      </c>
      <c r="I56" s="13" t="s">
        <v>39</v>
      </c>
    </row>
    <row r="57" spans="1:9" s="26" customFormat="1" ht="63.75" x14ac:dyDescent="0.25">
      <c r="A57" s="12">
        <v>10</v>
      </c>
      <c r="B57" s="48" t="s">
        <v>90</v>
      </c>
      <c r="C57" s="43" t="s">
        <v>91</v>
      </c>
      <c r="D57" s="45">
        <f>D58</f>
        <v>482374.1</v>
      </c>
      <c r="E57" s="45">
        <f t="shared" ref="E57:G57" si="26">E58</f>
        <v>482374.1</v>
      </c>
      <c r="F57" s="92">
        <f t="shared" si="2"/>
        <v>1</v>
      </c>
      <c r="G57" s="45">
        <f t="shared" si="26"/>
        <v>0</v>
      </c>
      <c r="H57" s="30"/>
      <c r="I57" s="13"/>
    </row>
    <row r="58" spans="1:9" s="26" customFormat="1" ht="13.5" x14ac:dyDescent="0.25">
      <c r="A58" s="12"/>
      <c r="B58" s="57" t="s">
        <v>68</v>
      </c>
      <c r="C58" s="53" t="s">
        <v>121</v>
      </c>
      <c r="D58" s="56">
        <f>D59</f>
        <v>482374.1</v>
      </c>
      <c r="E58" s="56">
        <f t="shared" ref="E58:G58" si="27">E59</f>
        <v>482374.1</v>
      </c>
      <c r="F58" s="93">
        <f t="shared" si="2"/>
        <v>1</v>
      </c>
      <c r="G58" s="56">
        <f t="shared" si="27"/>
        <v>0</v>
      </c>
      <c r="H58" s="30"/>
      <c r="I58" s="13"/>
    </row>
    <row r="59" spans="1:9" s="26" customFormat="1" ht="38.25" x14ac:dyDescent="0.25">
      <c r="A59" s="12"/>
      <c r="B59" s="37" t="s">
        <v>92</v>
      </c>
      <c r="C59" s="36" t="s">
        <v>35</v>
      </c>
      <c r="D59" s="41">
        <v>482374.1</v>
      </c>
      <c r="E59" s="41">
        <v>482374.1</v>
      </c>
      <c r="F59" s="91">
        <f t="shared" si="2"/>
        <v>1</v>
      </c>
      <c r="G59" s="41">
        <f>D59-E59</f>
        <v>0</v>
      </c>
      <c r="H59" s="30">
        <f t="shared" si="3"/>
        <v>1</v>
      </c>
      <c r="I59" s="13"/>
    </row>
    <row r="60" spans="1:9" s="26" customFormat="1" ht="51" x14ac:dyDescent="0.25">
      <c r="A60" s="12">
        <v>11</v>
      </c>
      <c r="B60" s="48" t="s">
        <v>94</v>
      </c>
      <c r="C60" s="43" t="s">
        <v>93</v>
      </c>
      <c r="D60" s="45">
        <f>D61</f>
        <v>5150152.0999999996</v>
      </c>
      <c r="E60" s="45">
        <f t="shared" ref="E60:G60" si="28">E61</f>
        <v>5150152.0999999996</v>
      </c>
      <c r="F60" s="92">
        <f t="shared" si="2"/>
        <v>1</v>
      </c>
      <c r="G60" s="45">
        <f t="shared" si="28"/>
        <v>0</v>
      </c>
      <c r="H60" s="30"/>
      <c r="I60" s="13"/>
    </row>
    <row r="61" spans="1:9" s="26" customFormat="1" ht="13.5" x14ac:dyDescent="0.25">
      <c r="A61" s="12"/>
      <c r="B61" s="57" t="s">
        <v>68</v>
      </c>
      <c r="C61" s="53" t="s">
        <v>123</v>
      </c>
      <c r="D61" s="56">
        <f>D62</f>
        <v>5150152.0999999996</v>
      </c>
      <c r="E61" s="56">
        <f t="shared" ref="E61:G61" si="29">E62</f>
        <v>5150152.0999999996</v>
      </c>
      <c r="F61" s="93">
        <f t="shared" si="2"/>
        <v>1</v>
      </c>
      <c r="G61" s="56">
        <f t="shared" si="29"/>
        <v>0</v>
      </c>
      <c r="H61" s="30"/>
      <c r="I61" s="13"/>
    </row>
    <row r="62" spans="1:9" s="26" customFormat="1" ht="38.25" x14ac:dyDescent="0.25">
      <c r="A62" s="12"/>
      <c r="B62" s="37" t="s">
        <v>89</v>
      </c>
      <c r="C62" s="36" t="s">
        <v>27</v>
      </c>
      <c r="D62" s="41">
        <v>5150152.0999999996</v>
      </c>
      <c r="E62" s="41">
        <v>5150152.0999999996</v>
      </c>
      <c r="F62" s="91">
        <f t="shared" si="2"/>
        <v>1</v>
      </c>
      <c r="G62" s="41">
        <f>D62-E62</f>
        <v>0</v>
      </c>
      <c r="H62" s="30">
        <f t="shared" si="3"/>
        <v>1</v>
      </c>
      <c r="I62" s="12"/>
    </row>
    <row r="63" spans="1:9" s="26" customFormat="1" ht="63.75" x14ac:dyDescent="0.25">
      <c r="A63" s="12">
        <v>12</v>
      </c>
      <c r="B63" s="48" t="s">
        <v>96</v>
      </c>
      <c r="C63" s="43" t="s">
        <v>95</v>
      </c>
      <c r="D63" s="45">
        <f>D64</f>
        <v>179416</v>
      </c>
      <c r="E63" s="45">
        <f t="shared" ref="E63:H64" si="30">E64</f>
        <v>179416</v>
      </c>
      <c r="F63" s="92">
        <f t="shared" si="2"/>
        <v>1</v>
      </c>
      <c r="G63" s="45">
        <f t="shared" si="30"/>
        <v>0</v>
      </c>
      <c r="H63" s="45">
        <f t="shared" si="30"/>
        <v>0</v>
      </c>
      <c r="I63" s="12"/>
    </row>
    <row r="64" spans="1:9" s="26" customFormat="1" ht="13.5" x14ac:dyDescent="0.25">
      <c r="A64" s="12"/>
      <c r="B64" s="57" t="s">
        <v>68</v>
      </c>
      <c r="C64" s="53" t="s">
        <v>120</v>
      </c>
      <c r="D64" s="56">
        <f>D65</f>
        <v>179416</v>
      </c>
      <c r="E64" s="56">
        <f t="shared" si="30"/>
        <v>179416</v>
      </c>
      <c r="F64" s="93">
        <f t="shared" si="2"/>
        <v>1</v>
      </c>
      <c r="G64" s="56">
        <f t="shared" si="30"/>
        <v>0</v>
      </c>
      <c r="H64" s="30"/>
      <c r="I64" s="12"/>
    </row>
    <row r="65" spans="1:9" s="26" customFormat="1" ht="38.25" x14ac:dyDescent="0.25">
      <c r="A65" s="12"/>
      <c r="B65" s="37" t="s">
        <v>89</v>
      </c>
      <c r="C65" s="36" t="s">
        <v>26</v>
      </c>
      <c r="D65" s="41">
        <v>179416</v>
      </c>
      <c r="E65" s="41">
        <v>179416</v>
      </c>
      <c r="F65" s="91">
        <f t="shared" si="2"/>
        <v>1</v>
      </c>
      <c r="G65" s="41">
        <f>D65-E65</f>
        <v>0</v>
      </c>
      <c r="H65" s="30">
        <f t="shared" si="3"/>
        <v>1</v>
      </c>
      <c r="I65" s="13"/>
    </row>
    <row r="66" spans="1:9" s="26" customFormat="1" ht="51" x14ac:dyDescent="0.25">
      <c r="A66" s="12">
        <v>13</v>
      </c>
      <c r="B66" s="48" t="s">
        <v>98</v>
      </c>
      <c r="C66" s="43" t="s">
        <v>97</v>
      </c>
      <c r="D66" s="45">
        <f>D67</f>
        <v>2288958.4</v>
      </c>
      <c r="E66" s="45">
        <f t="shared" ref="E66:G67" si="31">E67</f>
        <v>2288958.4</v>
      </c>
      <c r="F66" s="92">
        <f t="shared" si="2"/>
        <v>1</v>
      </c>
      <c r="G66" s="45">
        <f t="shared" si="31"/>
        <v>0</v>
      </c>
      <c r="H66" s="31"/>
      <c r="I66" s="13"/>
    </row>
    <row r="67" spans="1:9" s="26" customFormat="1" ht="13.5" x14ac:dyDescent="0.25">
      <c r="A67" s="12"/>
      <c r="B67" s="57" t="s">
        <v>68</v>
      </c>
      <c r="C67" s="53" t="s">
        <v>119</v>
      </c>
      <c r="D67" s="56">
        <f>D68</f>
        <v>2288958.4</v>
      </c>
      <c r="E67" s="56">
        <f t="shared" si="31"/>
        <v>2288958.4</v>
      </c>
      <c r="F67" s="93">
        <f t="shared" si="2"/>
        <v>1</v>
      </c>
      <c r="G67" s="56">
        <f t="shared" si="31"/>
        <v>0</v>
      </c>
      <c r="H67" s="30"/>
      <c r="I67" s="13"/>
    </row>
    <row r="68" spans="1:9" s="26" customFormat="1" ht="38.25" x14ac:dyDescent="0.25">
      <c r="A68" s="12"/>
      <c r="B68" s="37" t="s">
        <v>92</v>
      </c>
      <c r="C68" s="36" t="s">
        <v>36</v>
      </c>
      <c r="D68" s="41">
        <v>2288958.4</v>
      </c>
      <c r="E68" s="41">
        <v>2288958.4</v>
      </c>
      <c r="F68" s="91">
        <f t="shared" si="2"/>
        <v>1</v>
      </c>
      <c r="G68" s="41">
        <f>D68-E68</f>
        <v>0</v>
      </c>
      <c r="H68" s="30">
        <f t="shared" si="3"/>
        <v>1</v>
      </c>
      <c r="I68" s="13"/>
    </row>
    <row r="69" spans="1:9" s="26" customFormat="1" ht="25.5" x14ac:dyDescent="0.25">
      <c r="A69" s="12">
        <v>14</v>
      </c>
      <c r="B69" s="48" t="s">
        <v>100</v>
      </c>
      <c r="C69" s="43" t="s">
        <v>99</v>
      </c>
      <c r="D69" s="45">
        <f>D70</f>
        <v>15425.8</v>
      </c>
      <c r="E69" s="45">
        <f t="shared" ref="E69:G70" si="32">E70</f>
        <v>15425.8</v>
      </c>
      <c r="F69" s="92">
        <f t="shared" si="2"/>
        <v>1</v>
      </c>
      <c r="G69" s="45">
        <f t="shared" si="32"/>
        <v>0</v>
      </c>
      <c r="H69" s="30"/>
      <c r="I69" s="13"/>
    </row>
    <row r="70" spans="1:9" s="26" customFormat="1" ht="27" x14ac:dyDescent="0.25">
      <c r="A70" s="12"/>
      <c r="B70" s="57" t="s">
        <v>117</v>
      </c>
      <c r="C70" s="53" t="s">
        <v>116</v>
      </c>
      <c r="D70" s="56">
        <f>D71</f>
        <v>15425.8</v>
      </c>
      <c r="E70" s="56">
        <f t="shared" si="32"/>
        <v>15425.8</v>
      </c>
      <c r="F70" s="93">
        <f t="shared" si="2"/>
        <v>1</v>
      </c>
      <c r="G70" s="56">
        <f t="shared" si="32"/>
        <v>0</v>
      </c>
      <c r="H70" s="30"/>
      <c r="I70" s="13"/>
    </row>
    <row r="71" spans="1:9" s="26" customFormat="1" ht="38.25" x14ac:dyDescent="0.25">
      <c r="A71" s="12"/>
      <c r="B71" s="37" t="s">
        <v>101</v>
      </c>
      <c r="C71" s="36" t="s">
        <v>28</v>
      </c>
      <c r="D71" s="41">
        <v>15425.8</v>
      </c>
      <c r="E71" s="41">
        <v>15425.8</v>
      </c>
      <c r="F71" s="91">
        <f t="shared" si="2"/>
        <v>1</v>
      </c>
      <c r="G71" s="41">
        <f>D71-E71</f>
        <v>0</v>
      </c>
      <c r="H71" s="30">
        <f t="shared" si="3"/>
        <v>1</v>
      </c>
      <c r="I71" s="12"/>
    </row>
    <row r="72" spans="1:9" s="26" customFormat="1" x14ac:dyDescent="0.25">
      <c r="A72" s="12">
        <v>15</v>
      </c>
      <c r="B72" s="48" t="s">
        <v>103</v>
      </c>
      <c r="C72" s="43" t="s">
        <v>102</v>
      </c>
      <c r="D72" s="45">
        <f>D73</f>
        <v>6868.2</v>
      </c>
      <c r="E72" s="45">
        <f t="shared" ref="E72:G73" si="33">E73</f>
        <v>6868.2</v>
      </c>
      <c r="F72" s="92">
        <f t="shared" si="2"/>
        <v>1</v>
      </c>
      <c r="G72" s="45">
        <f t="shared" si="33"/>
        <v>0</v>
      </c>
      <c r="H72" s="30"/>
      <c r="I72" s="12"/>
    </row>
    <row r="73" spans="1:9" s="26" customFormat="1" ht="13.5" x14ac:dyDescent="0.25">
      <c r="A73" s="12"/>
      <c r="B73" s="74" t="s">
        <v>68</v>
      </c>
      <c r="C73" s="53" t="s">
        <v>115</v>
      </c>
      <c r="D73" s="56">
        <f>D74</f>
        <v>6868.2</v>
      </c>
      <c r="E73" s="56">
        <f t="shared" si="33"/>
        <v>6868.2</v>
      </c>
      <c r="F73" s="93">
        <f t="shared" ref="F73:F80" si="34">E73/D73</f>
        <v>1</v>
      </c>
      <c r="G73" s="56">
        <f t="shared" si="33"/>
        <v>0</v>
      </c>
      <c r="H73" s="30"/>
      <c r="I73" s="12"/>
    </row>
    <row r="74" spans="1:9" s="26" customFormat="1" ht="38.25" x14ac:dyDescent="0.25">
      <c r="A74" s="12"/>
      <c r="B74" s="37" t="s">
        <v>104</v>
      </c>
      <c r="C74" s="36" t="s">
        <v>29</v>
      </c>
      <c r="D74" s="41">
        <v>6868.2</v>
      </c>
      <c r="E74" s="41">
        <v>6868.2</v>
      </c>
      <c r="F74" s="91">
        <f t="shared" si="34"/>
        <v>1</v>
      </c>
      <c r="G74" s="41">
        <f>D74-E74</f>
        <v>0</v>
      </c>
      <c r="H74" s="30">
        <f t="shared" si="3"/>
        <v>1</v>
      </c>
      <c r="I74" s="27"/>
    </row>
    <row r="75" spans="1:9" s="26" customFormat="1" ht="25.5" x14ac:dyDescent="0.25">
      <c r="A75" s="12">
        <v>16</v>
      </c>
      <c r="B75" s="48" t="s">
        <v>106</v>
      </c>
      <c r="C75" s="43" t="s">
        <v>105</v>
      </c>
      <c r="D75" s="45">
        <f>D76</f>
        <v>1373.9</v>
      </c>
      <c r="E75" s="45">
        <f t="shared" ref="E75:G76" si="35">E76</f>
        <v>1373.9</v>
      </c>
      <c r="F75" s="92">
        <f t="shared" si="34"/>
        <v>1</v>
      </c>
      <c r="G75" s="45">
        <f t="shared" si="35"/>
        <v>0</v>
      </c>
      <c r="H75" s="30"/>
      <c r="I75" s="27"/>
    </row>
    <row r="76" spans="1:9" s="26" customFormat="1" ht="27" x14ac:dyDescent="0.25">
      <c r="A76" s="12"/>
      <c r="B76" s="57" t="s">
        <v>55</v>
      </c>
      <c r="C76" s="53" t="s">
        <v>124</v>
      </c>
      <c r="D76" s="56">
        <f>D77</f>
        <v>1373.9</v>
      </c>
      <c r="E76" s="56">
        <f t="shared" si="35"/>
        <v>1373.9</v>
      </c>
      <c r="F76" s="93">
        <f t="shared" si="34"/>
        <v>1</v>
      </c>
      <c r="G76" s="56">
        <f t="shared" si="35"/>
        <v>0</v>
      </c>
      <c r="H76" s="30"/>
      <c r="I76" s="27"/>
    </row>
    <row r="77" spans="1:9" s="26" customFormat="1" x14ac:dyDescent="0.25">
      <c r="A77" s="12"/>
      <c r="B77" s="37" t="s">
        <v>107</v>
      </c>
      <c r="C77" s="36" t="s">
        <v>37</v>
      </c>
      <c r="D77" s="41">
        <v>1373.9</v>
      </c>
      <c r="E77" s="41">
        <v>1373.9</v>
      </c>
      <c r="F77" s="91">
        <f t="shared" si="34"/>
        <v>1</v>
      </c>
      <c r="G77" s="41">
        <f>D77-E77</f>
        <v>0</v>
      </c>
      <c r="H77" s="30">
        <f t="shared" si="3"/>
        <v>1</v>
      </c>
      <c r="I77" s="27"/>
    </row>
    <row r="78" spans="1:9" s="26" customFormat="1" ht="25.5" x14ac:dyDescent="0.25">
      <c r="A78" s="12">
        <v>17</v>
      </c>
      <c r="B78" s="48" t="s">
        <v>109</v>
      </c>
      <c r="C78" s="43" t="s">
        <v>108</v>
      </c>
      <c r="D78" s="45">
        <f>D79</f>
        <v>28821.8</v>
      </c>
      <c r="E78" s="45">
        <f t="shared" ref="E78:G79" si="36">E79</f>
        <v>28821.8</v>
      </c>
      <c r="F78" s="92">
        <f t="shared" si="34"/>
        <v>1</v>
      </c>
      <c r="G78" s="45">
        <f t="shared" si="36"/>
        <v>0</v>
      </c>
      <c r="H78" s="30"/>
      <c r="I78" s="27"/>
    </row>
    <row r="79" spans="1:9" s="26" customFormat="1" ht="27" x14ac:dyDescent="0.25">
      <c r="A79" s="12"/>
      <c r="B79" s="57" t="s">
        <v>59</v>
      </c>
      <c r="C79" s="53" t="s">
        <v>125</v>
      </c>
      <c r="D79" s="56">
        <f>D80</f>
        <v>28821.8</v>
      </c>
      <c r="E79" s="56">
        <f t="shared" si="36"/>
        <v>28821.8</v>
      </c>
      <c r="F79" s="93">
        <f t="shared" si="34"/>
        <v>1</v>
      </c>
      <c r="G79" s="56">
        <f t="shared" si="36"/>
        <v>0</v>
      </c>
      <c r="H79" s="30"/>
      <c r="I79" s="27"/>
    </row>
    <row r="80" spans="1:9" s="26" customFormat="1" x14ac:dyDescent="0.25">
      <c r="A80" s="12"/>
      <c r="B80" s="37" t="s">
        <v>110</v>
      </c>
      <c r="C80" s="36" t="s">
        <v>38</v>
      </c>
      <c r="D80" s="41">
        <v>28821.8</v>
      </c>
      <c r="E80" s="41">
        <v>28821.8</v>
      </c>
      <c r="F80" s="91">
        <f t="shared" si="34"/>
        <v>1</v>
      </c>
      <c r="G80" s="41">
        <f>D80-E80</f>
        <v>0</v>
      </c>
      <c r="H80" s="30">
        <f t="shared" si="3"/>
        <v>1</v>
      </c>
      <c r="I80" s="27"/>
    </row>
    <row r="82" spans="2:9" s="5" customFormat="1" x14ac:dyDescent="0.2">
      <c r="B82" s="75"/>
      <c r="D82" s="6"/>
      <c r="E82" s="7"/>
      <c r="F82" s="7"/>
      <c r="G82" s="7"/>
      <c r="H82" s="21"/>
      <c r="I82" s="8"/>
    </row>
    <row r="83" spans="2:9" s="5" customFormat="1" x14ac:dyDescent="0.2">
      <c r="B83" s="75"/>
      <c r="D83" s="6"/>
      <c r="E83" s="7"/>
      <c r="F83" s="7"/>
      <c r="G83" s="7"/>
      <c r="H83" s="21"/>
      <c r="I83" s="14"/>
    </row>
    <row r="84" spans="2:9" s="5" customFormat="1" x14ac:dyDescent="0.2">
      <c r="B84" s="75"/>
      <c r="D84" s="6"/>
      <c r="E84" s="7"/>
      <c r="F84" s="7"/>
      <c r="G84" s="7"/>
      <c r="H84" s="21"/>
      <c r="I84" s="9"/>
    </row>
    <row r="85" spans="2:9" s="5" customFormat="1" x14ac:dyDescent="0.2">
      <c r="B85" s="75"/>
      <c r="D85" s="6"/>
      <c r="E85" s="18"/>
      <c r="F85" s="40"/>
      <c r="G85" s="40"/>
      <c r="H85" s="22"/>
      <c r="I85" s="7"/>
    </row>
    <row r="86" spans="2:9" s="5" customFormat="1" x14ac:dyDescent="0.2">
      <c r="B86" s="75"/>
      <c r="D86" s="6"/>
      <c r="E86" s="7"/>
      <c r="F86" s="7"/>
      <c r="G86" s="7"/>
      <c r="H86" s="23"/>
      <c r="I86" s="10"/>
    </row>
    <row r="87" spans="2:9" s="5" customFormat="1" x14ac:dyDescent="0.2">
      <c r="B87" s="75"/>
      <c r="D87" s="6"/>
      <c r="E87" s="7"/>
      <c r="F87" s="7"/>
      <c r="G87" s="7"/>
      <c r="H87" s="23"/>
      <c r="I87" s="15"/>
    </row>
    <row r="88" spans="2:9" x14ac:dyDescent="0.2">
      <c r="H88" s="24"/>
    </row>
  </sheetData>
  <mergeCells count="12">
    <mergeCell ref="B8:C8"/>
    <mergeCell ref="B3:G3"/>
    <mergeCell ref="B1:G1"/>
    <mergeCell ref="A5:A6"/>
    <mergeCell ref="F5:F6"/>
    <mergeCell ref="I5:I6"/>
    <mergeCell ref="D5:D6"/>
    <mergeCell ref="H4:I4"/>
    <mergeCell ref="B5:B6"/>
    <mergeCell ref="C5:C6"/>
    <mergeCell ref="E5:E6"/>
    <mergeCell ref="G5:G6"/>
  </mergeCells>
  <pageMargins left="0.19685039370078741" right="0.19685039370078741" top="0.7480314960629921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Доходы</vt:lpstr>
      <vt:lpstr>Расходы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Сайко А.С.</dc:creator>
  <cp:lastModifiedBy>Мемеева Заяна Викторовна</cp:lastModifiedBy>
  <cp:lastPrinted>2026-01-14T15:17:35Z</cp:lastPrinted>
  <dcterms:created xsi:type="dcterms:W3CDTF">2017-12-21T11:47:45Z</dcterms:created>
  <dcterms:modified xsi:type="dcterms:W3CDTF">2026-02-10T09:43:05Z</dcterms:modified>
</cp:coreProperties>
</file>